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client\C\Users\Eileen\DD-Kundemappe\FREDRIKSTAD SEILFORENING\2016\Resultat\"/>
    </mc:Choice>
  </mc:AlternateContent>
  <bookViews>
    <workbookView xWindow="0" yWindow="0" windowWidth="28800" windowHeight="12300"/>
  </bookViews>
  <sheets>
    <sheet name="Totalt" sheetId="1" r:id="rId1"/>
    <sheet name="Hoverforeningen " sheetId="2" r:id="rId2"/>
    <sheet name="Vinteropplag" sheetId="3" r:id="rId3"/>
    <sheet name="Barn og Ungdom " sheetId="4" r:id="rId4"/>
    <sheet name="Kran" sheetId="5" r:id="rId5"/>
    <sheet name="Brygge" sheetId="6" r:id="rId6"/>
    <sheet name="Bedriftsseilasen " sheetId="7" r:id="rId7"/>
    <sheet name="Tow Star " sheetId="8" r:id="rId8"/>
    <sheet name="Andre arr." sheetId="9" r:id="rId9"/>
    <sheet name="Hus " sheetId="10" r:id="rId10"/>
    <sheet name="Båter" sheetId="11" r:id="rId11"/>
    <sheet name="Tur &amp; hav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2" l="1"/>
  <c r="D62" i="12"/>
  <c r="C62" i="12"/>
  <c r="F61" i="12"/>
  <c r="F60" i="12"/>
  <c r="F59" i="12"/>
  <c r="E58" i="12"/>
  <c r="D58" i="12"/>
  <c r="C58" i="12"/>
  <c r="F58" i="12" s="1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E23" i="12"/>
  <c r="D23" i="12"/>
  <c r="C23" i="12"/>
  <c r="F23" i="12" s="1"/>
  <c r="F22" i="12"/>
  <c r="F21" i="12"/>
  <c r="E20" i="12"/>
  <c r="F20" i="12" s="1"/>
  <c r="D20" i="12"/>
  <c r="C20" i="12"/>
  <c r="F19" i="12"/>
  <c r="F18" i="12"/>
  <c r="F17" i="12"/>
  <c r="F16" i="12"/>
  <c r="D15" i="12"/>
  <c r="D64" i="12" s="1"/>
  <c r="C15" i="12"/>
  <c r="F14" i="12"/>
  <c r="F13" i="12"/>
  <c r="F12" i="12"/>
  <c r="F11" i="12"/>
  <c r="F10" i="12"/>
  <c r="F9" i="12"/>
  <c r="F8" i="12"/>
  <c r="F7" i="12"/>
  <c r="F6" i="12"/>
  <c r="F5" i="12"/>
  <c r="F4" i="12"/>
  <c r="E62" i="11"/>
  <c r="D62" i="11"/>
  <c r="C62" i="11"/>
  <c r="F61" i="11"/>
  <c r="F60" i="11"/>
  <c r="F59" i="11"/>
  <c r="E58" i="11"/>
  <c r="D58" i="11"/>
  <c r="C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E23" i="11"/>
  <c r="D23" i="11"/>
  <c r="C23" i="11"/>
  <c r="F23" i="11" s="1"/>
  <c r="F22" i="11"/>
  <c r="F21" i="11"/>
  <c r="E20" i="11"/>
  <c r="E64" i="11" s="1"/>
  <c r="D20" i="11"/>
  <c r="C20" i="11"/>
  <c r="F19" i="11"/>
  <c r="F18" i="11"/>
  <c r="F17" i="11"/>
  <c r="F16" i="11"/>
  <c r="D15" i="11"/>
  <c r="C15" i="11"/>
  <c r="C64" i="11" s="1"/>
  <c r="F14" i="11"/>
  <c r="F13" i="11"/>
  <c r="F12" i="11"/>
  <c r="F11" i="11"/>
  <c r="F10" i="11"/>
  <c r="F9" i="11"/>
  <c r="F8" i="11"/>
  <c r="F7" i="11"/>
  <c r="F6" i="11"/>
  <c r="F5" i="11"/>
  <c r="F4" i="11"/>
  <c r="E62" i="10"/>
  <c r="D62" i="10"/>
  <c r="C62" i="10"/>
  <c r="F61" i="10"/>
  <c r="F60" i="10"/>
  <c r="F59" i="10"/>
  <c r="E58" i="10"/>
  <c r="D58" i="10"/>
  <c r="C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E23" i="10"/>
  <c r="D23" i="10"/>
  <c r="C23" i="10"/>
  <c r="F22" i="10"/>
  <c r="F21" i="10"/>
  <c r="E20" i="10"/>
  <c r="E64" i="10" s="1"/>
  <c r="D20" i="10"/>
  <c r="C20" i="10"/>
  <c r="F19" i="10"/>
  <c r="F18" i="10"/>
  <c r="F17" i="10"/>
  <c r="F16" i="10"/>
  <c r="D15" i="10"/>
  <c r="C15" i="10"/>
  <c r="F14" i="10"/>
  <c r="F13" i="10"/>
  <c r="F12" i="10"/>
  <c r="F11" i="10"/>
  <c r="F10" i="10"/>
  <c r="F9" i="10"/>
  <c r="F8" i="10"/>
  <c r="F7" i="10"/>
  <c r="F6" i="10"/>
  <c r="F5" i="10"/>
  <c r="F4" i="10"/>
  <c r="E62" i="9"/>
  <c r="D62" i="9"/>
  <c r="C62" i="9"/>
  <c r="F61" i="9"/>
  <c r="F60" i="9"/>
  <c r="F59" i="9"/>
  <c r="E58" i="9"/>
  <c r="D58" i="9"/>
  <c r="C58" i="9"/>
  <c r="F57" i="9"/>
  <c r="F56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2" i="9"/>
  <c r="F31" i="9"/>
  <c r="F30" i="9"/>
  <c r="F29" i="9"/>
  <c r="F28" i="9"/>
  <c r="F27" i="9"/>
  <c r="F26" i="9"/>
  <c r="F25" i="9"/>
  <c r="F24" i="9"/>
  <c r="E23" i="9"/>
  <c r="D23" i="9"/>
  <c r="C23" i="9"/>
  <c r="F22" i="9"/>
  <c r="F21" i="9"/>
  <c r="E20" i="9"/>
  <c r="E64" i="9" s="1"/>
  <c r="D20" i="9"/>
  <c r="C20" i="9"/>
  <c r="F19" i="9"/>
  <c r="F18" i="9"/>
  <c r="F17" i="9"/>
  <c r="F16" i="9"/>
  <c r="D15" i="9"/>
  <c r="C15" i="9"/>
  <c r="F14" i="9"/>
  <c r="F13" i="9"/>
  <c r="F12" i="9"/>
  <c r="F11" i="9"/>
  <c r="F10" i="9"/>
  <c r="F9" i="9"/>
  <c r="F8" i="9"/>
  <c r="F7" i="9"/>
  <c r="F6" i="9"/>
  <c r="F5" i="9"/>
  <c r="F4" i="9"/>
  <c r="E62" i="8"/>
  <c r="D62" i="8"/>
  <c r="C62" i="8"/>
  <c r="F61" i="8"/>
  <c r="F60" i="8"/>
  <c r="F59" i="8"/>
  <c r="E58" i="8"/>
  <c r="D58" i="8"/>
  <c r="C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E23" i="8"/>
  <c r="D23" i="8"/>
  <c r="C23" i="8"/>
  <c r="F22" i="8"/>
  <c r="F21" i="8"/>
  <c r="E20" i="8"/>
  <c r="E64" i="8" s="1"/>
  <c r="D20" i="8"/>
  <c r="C20" i="8"/>
  <c r="F19" i="8"/>
  <c r="F18" i="8"/>
  <c r="F17" i="8"/>
  <c r="F16" i="8"/>
  <c r="D15" i="8"/>
  <c r="C15" i="8"/>
  <c r="C64" i="8" s="1"/>
  <c r="F14" i="8"/>
  <c r="F13" i="8"/>
  <c r="F12" i="8"/>
  <c r="F11" i="8"/>
  <c r="F10" i="8"/>
  <c r="F9" i="8"/>
  <c r="F8" i="8"/>
  <c r="F7" i="8"/>
  <c r="F6" i="8"/>
  <c r="F5" i="8"/>
  <c r="F4" i="8"/>
  <c r="E62" i="7"/>
  <c r="D62" i="7"/>
  <c r="C62" i="7"/>
  <c r="F61" i="7"/>
  <c r="F60" i="7"/>
  <c r="F59" i="7"/>
  <c r="E58" i="7"/>
  <c r="D58" i="7"/>
  <c r="C58" i="7"/>
  <c r="F58" i="7" s="1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E23" i="7"/>
  <c r="D23" i="7"/>
  <c r="C23" i="7"/>
  <c r="F23" i="7" s="1"/>
  <c r="F22" i="7"/>
  <c r="F21" i="7"/>
  <c r="E20" i="7"/>
  <c r="D20" i="7"/>
  <c r="C20" i="7"/>
  <c r="F19" i="7"/>
  <c r="F18" i="7"/>
  <c r="F17" i="7"/>
  <c r="F16" i="7"/>
  <c r="D15" i="7"/>
  <c r="D64" i="7" s="1"/>
  <c r="C15" i="7"/>
  <c r="F14" i="7"/>
  <c r="F13" i="7"/>
  <c r="F12" i="7"/>
  <c r="F11" i="7"/>
  <c r="F10" i="7"/>
  <c r="F9" i="7"/>
  <c r="F8" i="7"/>
  <c r="F7" i="7"/>
  <c r="F6" i="7"/>
  <c r="F5" i="7"/>
  <c r="F4" i="7"/>
  <c r="E62" i="6"/>
  <c r="D62" i="6"/>
  <c r="C62" i="6"/>
  <c r="F61" i="6"/>
  <c r="F60" i="6"/>
  <c r="F59" i="6"/>
  <c r="E58" i="6"/>
  <c r="D58" i="6"/>
  <c r="C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E23" i="6"/>
  <c r="D23" i="6"/>
  <c r="C23" i="6"/>
  <c r="F22" i="6"/>
  <c r="F21" i="6"/>
  <c r="E20" i="6"/>
  <c r="D20" i="6"/>
  <c r="C20" i="6"/>
  <c r="F19" i="6"/>
  <c r="F18" i="6"/>
  <c r="F17" i="6"/>
  <c r="F16" i="6"/>
  <c r="D15" i="6"/>
  <c r="D64" i="6" s="1"/>
  <c r="F14" i="6"/>
  <c r="F13" i="6"/>
  <c r="F12" i="6"/>
  <c r="F11" i="6"/>
  <c r="F10" i="6"/>
  <c r="F9" i="6"/>
  <c r="F8" i="6"/>
  <c r="C15" i="6"/>
  <c r="F6" i="6"/>
  <c r="F5" i="6"/>
  <c r="F4" i="6"/>
  <c r="C15" i="5"/>
  <c r="E62" i="5"/>
  <c r="D62" i="5"/>
  <c r="C62" i="5"/>
  <c r="F61" i="5"/>
  <c r="F60" i="5"/>
  <c r="F59" i="5"/>
  <c r="E58" i="5"/>
  <c r="D58" i="5"/>
  <c r="C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E23" i="5"/>
  <c r="D23" i="5"/>
  <c r="C23" i="5"/>
  <c r="F22" i="5"/>
  <c r="F21" i="5"/>
  <c r="E20" i="5"/>
  <c r="D20" i="5"/>
  <c r="C20" i="5"/>
  <c r="F19" i="5"/>
  <c r="F18" i="5"/>
  <c r="F17" i="5"/>
  <c r="F16" i="5"/>
  <c r="D15" i="5"/>
  <c r="D64" i="5" s="1"/>
  <c r="F14" i="5"/>
  <c r="F13" i="5"/>
  <c r="F12" i="5"/>
  <c r="F11" i="5"/>
  <c r="F10" i="5"/>
  <c r="F9" i="5"/>
  <c r="F8" i="5"/>
  <c r="F6" i="5"/>
  <c r="F5" i="5"/>
  <c r="F4" i="5"/>
  <c r="E62" i="4"/>
  <c r="D62" i="4"/>
  <c r="C62" i="4"/>
  <c r="F61" i="4"/>
  <c r="F60" i="4"/>
  <c r="F59" i="4"/>
  <c r="F62" i="4" s="1"/>
  <c r="E58" i="4"/>
  <c r="D58" i="4"/>
  <c r="C58" i="4"/>
  <c r="F58" i="4" s="1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E23" i="4"/>
  <c r="D23" i="4"/>
  <c r="C23" i="4"/>
  <c r="F23" i="4" s="1"/>
  <c r="F22" i="4"/>
  <c r="F21" i="4"/>
  <c r="E20" i="4"/>
  <c r="D20" i="4"/>
  <c r="C20" i="4"/>
  <c r="F19" i="4"/>
  <c r="F18" i="4"/>
  <c r="F17" i="4"/>
  <c r="F16" i="4"/>
  <c r="D15" i="4"/>
  <c r="C15" i="4"/>
  <c r="F14" i="4"/>
  <c r="F13" i="4"/>
  <c r="F12" i="4"/>
  <c r="F11" i="4"/>
  <c r="F10" i="4"/>
  <c r="F9" i="4"/>
  <c r="F8" i="4"/>
  <c r="F7" i="4"/>
  <c r="F6" i="4"/>
  <c r="F5" i="4"/>
  <c r="F4" i="4"/>
  <c r="C15" i="3"/>
  <c r="E62" i="3"/>
  <c r="D62" i="3"/>
  <c r="C62" i="3"/>
  <c r="F61" i="3"/>
  <c r="F60" i="3"/>
  <c r="F59" i="3"/>
  <c r="E58" i="3"/>
  <c r="C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D58" i="3"/>
  <c r="F33" i="3"/>
  <c r="F32" i="3"/>
  <c r="F31" i="3"/>
  <c r="F30" i="3"/>
  <c r="F29" i="3"/>
  <c r="F28" i="3"/>
  <c r="F27" i="3"/>
  <c r="F26" i="3"/>
  <c r="F25" i="3"/>
  <c r="F24" i="3"/>
  <c r="E23" i="3"/>
  <c r="D23" i="3"/>
  <c r="C23" i="3"/>
  <c r="F22" i="3"/>
  <c r="F21" i="3"/>
  <c r="E20" i="3"/>
  <c r="E64" i="3" s="1"/>
  <c r="D20" i="3"/>
  <c r="C20" i="3"/>
  <c r="F19" i="3"/>
  <c r="F18" i="3"/>
  <c r="F17" i="3"/>
  <c r="F16" i="3"/>
  <c r="D15" i="3"/>
  <c r="F14" i="3"/>
  <c r="F13" i="3"/>
  <c r="F12" i="3"/>
  <c r="F11" i="3"/>
  <c r="F10" i="3"/>
  <c r="F9" i="3"/>
  <c r="F8" i="3"/>
  <c r="F7" i="3"/>
  <c r="F6" i="3"/>
  <c r="F5" i="3"/>
  <c r="F4" i="3"/>
  <c r="D34" i="2"/>
  <c r="D44" i="2"/>
  <c r="D58" i="2" s="1"/>
  <c r="E62" i="2"/>
  <c r="D62" i="2"/>
  <c r="C62" i="2"/>
  <c r="F61" i="2"/>
  <c r="F60" i="2"/>
  <c r="F59" i="2"/>
  <c r="E58" i="2"/>
  <c r="C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E23" i="2"/>
  <c r="D23" i="2"/>
  <c r="C23" i="2"/>
  <c r="F22" i="2"/>
  <c r="F21" i="2"/>
  <c r="E20" i="2"/>
  <c r="D20" i="2"/>
  <c r="C20" i="2"/>
  <c r="F19" i="2"/>
  <c r="F18" i="2"/>
  <c r="F17" i="2"/>
  <c r="F16" i="2"/>
  <c r="D15" i="2"/>
  <c r="F14" i="2"/>
  <c r="F13" i="2"/>
  <c r="F12" i="2"/>
  <c r="F11" i="2"/>
  <c r="F10" i="2"/>
  <c r="C15" i="2"/>
  <c r="F8" i="2"/>
  <c r="F7" i="2"/>
  <c r="F6" i="2"/>
  <c r="F5" i="2"/>
  <c r="F4" i="2"/>
  <c r="D42" i="1"/>
  <c r="D58" i="1" s="1"/>
  <c r="D64" i="1" s="1"/>
  <c r="D62" i="1"/>
  <c r="D44" i="1"/>
  <c r="D23" i="1"/>
  <c r="D20" i="1"/>
  <c r="C9" i="1"/>
  <c r="D15" i="1"/>
  <c r="C64" i="10" l="1"/>
  <c r="C64" i="9"/>
  <c r="E64" i="7"/>
  <c r="C64" i="12"/>
  <c r="E64" i="4"/>
  <c r="F20" i="7"/>
  <c r="D64" i="8"/>
  <c r="D64" i="9"/>
  <c r="D64" i="10"/>
  <c r="D64" i="11"/>
  <c r="F62" i="12"/>
  <c r="F23" i="2"/>
  <c r="F62" i="2"/>
  <c r="C64" i="3"/>
  <c r="D64" i="4"/>
  <c r="F23" i="5"/>
  <c r="F62" i="5"/>
  <c r="F23" i="6"/>
  <c r="F62" i="6"/>
  <c r="E64" i="12"/>
  <c r="E64" i="2"/>
  <c r="F23" i="3"/>
  <c r="F62" i="3"/>
  <c r="F20" i="4"/>
  <c r="F64" i="4" s="1"/>
  <c r="E64" i="5"/>
  <c r="E64" i="6"/>
  <c r="F62" i="7"/>
  <c r="F23" i="8"/>
  <c r="F62" i="8"/>
  <c r="F23" i="9"/>
  <c r="F62" i="9"/>
  <c r="F23" i="10"/>
  <c r="F62" i="10"/>
  <c r="F62" i="11"/>
  <c r="F64" i="12"/>
  <c r="F15" i="12"/>
  <c r="F58" i="11"/>
  <c r="F15" i="11"/>
  <c r="F20" i="11"/>
  <c r="F58" i="10"/>
  <c r="F15" i="10"/>
  <c r="F20" i="10"/>
  <c r="F58" i="9"/>
  <c r="F15" i="9"/>
  <c r="F20" i="9"/>
  <c r="F58" i="8"/>
  <c r="F15" i="8"/>
  <c r="F20" i="8"/>
  <c r="F64" i="8" s="1"/>
  <c r="C64" i="7"/>
  <c r="F64" i="7"/>
  <c r="F15" i="7"/>
  <c r="F58" i="6"/>
  <c r="C64" i="6"/>
  <c r="F15" i="6"/>
  <c r="F7" i="6"/>
  <c r="F20" i="6"/>
  <c r="F64" i="6" s="1"/>
  <c r="F58" i="5"/>
  <c r="C64" i="5"/>
  <c r="F7" i="5"/>
  <c r="F15" i="5"/>
  <c r="F20" i="5"/>
  <c r="C64" i="4"/>
  <c r="F15" i="4"/>
  <c r="F58" i="3"/>
  <c r="D64" i="3"/>
  <c r="F15" i="3"/>
  <c r="F20" i="3"/>
  <c r="F58" i="2"/>
  <c r="C64" i="2"/>
  <c r="F15" i="2"/>
  <c r="D64" i="2"/>
  <c r="F9" i="2"/>
  <c r="F20" i="2"/>
  <c r="F21" i="1"/>
  <c r="C23" i="1"/>
  <c r="C58" i="1"/>
  <c r="C20" i="1"/>
  <c r="C15" i="1"/>
  <c r="F15" i="1" s="1"/>
  <c r="F60" i="1"/>
  <c r="F61" i="1"/>
  <c r="F54" i="1"/>
  <c r="F55" i="1"/>
  <c r="F56" i="1"/>
  <c r="F57" i="1"/>
  <c r="F47" i="1"/>
  <c r="F48" i="1"/>
  <c r="F49" i="1"/>
  <c r="F50" i="1"/>
  <c r="F51" i="1"/>
  <c r="F52" i="1"/>
  <c r="F53" i="1"/>
  <c r="F16" i="1"/>
  <c r="F17" i="1"/>
  <c r="F18" i="1"/>
  <c r="F19" i="1"/>
  <c r="F64" i="5" l="1"/>
  <c r="F64" i="9"/>
  <c r="F64" i="11"/>
  <c r="F64" i="10"/>
  <c r="F64" i="3"/>
  <c r="F64" i="2"/>
  <c r="C64" i="1"/>
  <c r="E58" i="1"/>
  <c r="E62" i="1"/>
  <c r="C62" i="1"/>
  <c r="F59" i="1"/>
  <c r="F46" i="1"/>
  <c r="F45" i="1"/>
  <c r="F44" i="1"/>
  <c r="F43" i="1"/>
  <c r="E23" i="1"/>
  <c r="F23" i="1" s="1"/>
  <c r="F37" i="1"/>
  <c r="F38" i="1"/>
  <c r="F39" i="1"/>
  <c r="F40" i="1"/>
  <c r="F41" i="1"/>
  <c r="F42" i="1"/>
  <c r="F36" i="1"/>
  <c r="F35" i="1"/>
  <c r="F24" i="1"/>
  <c r="F25" i="1"/>
  <c r="F26" i="1"/>
  <c r="F27" i="1"/>
  <c r="F28" i="1"/>
  <c r="F29" i="1"/>
  <c r="F30" i="1"/>
  <c r="F31" i="1"/>
  <c r="F32" i="1"/>
  <c r="F33" i="1"/>
  <c r="F34" i="1"/>
  <c r="F22" i="1"/>
  <c r="F5" i="1"/>
  <c r="F6" i="1"/>
  <c r="F7" i="1"/>
  <c r="F8" i="1"/>
  <c r="F9" i="1"/>
  <c r="F10" i="1"/>
  <c r="F11" i="1"/>
  <c r="F12" i="1"/>
  <c r="F13" i="1"/>
  <c r="F14" i="1"/>
  <c r="F4" i="1"/>
  <c r="E20" i="1"/>
  <c r="F20" i="1" l="1"/>
  <c r="F62" i="1"/>
  <c r="E64" i="1"/>
  <c r="F58" i="1"/>
  <c r="F64" i="1" l="1"/>
</calcChain>
</file>

<file path=xl/sharedStrings.xml><?xml version="1.0" encoding="utf-8"?>
<sst xmlns="http://schemas.openxmlformats.org/spreadsheetml/2006/main" count="804" uniqueCount="67">
  <si>
    <t>Konto</t>
  </si>
  <si>
    <t>Konto navn</t>
  </si>
  <si>
    <t xml:space="preserve">sum Innteker </t>
  </si>
  <si>
    <t>MEDLEMSKONTIGENT</t>
  </si>
  <si>
    <t xml:space="preserve">BRYGGELEIE </t>
  </si>
  <si>
    <t xml:space="preserve">TRENER LØNN </t>
  </si>
  <si>
    <t xml:space="preserve">sum lønn </t>
  </si>
  <si>
    <t>sum andre kostnader</t>
  </si>
  <si>
    <t>GAVER</t>
  </si>
  <si>
    <t>BANKOMKOSTNINGER</t>
  </si>
  <si>
    <t>RENTEINNTEKTER</t>
  </si>
  <si>
    <t xml:space="preserve">sum finansposter </t>
  </si>
  <si>
    <t xml:space="preserve">RESULTAT </t>
  </si>
  <si>
    <t xml:space="preserve">Regnskap </t>
  </si>
  <si>
    <t xml:space="preserve">Budsjett </t>
  </si>
  <si>
    <t xml:space="preserve">Avvik </t>
  </si>
  <si>
    <t xml:space="preserve">STARTKONTIGENT </t>
  </si>
  <si>
    <t>SALGSINNTEKTER KRAN</t>
  </si>
  <si>
    <t>TILSKUDD NIF/GAVER</t>
  </si>
  <si>
    <t>BÅTOPPLAG PÅ SLIPPEN</t>
  </si>
  <si>
    <t xml:space="preserve">SKATTEFRIE OFFENT. TILSKUDD </t>
  </si>
  <si>
    <t xml:space="preserve">ANNEN LEIEINNTEKT </t>
  </si>
  <si>
    <t xml:space="preserve">ANNEN DIRFTSRELATERT INNTEKT </t>
  </si>
  <si>
    <t>AKTIVERT EGNE IVESTERINGSARB.</t>
  </si>
  <si>
    <t xml:space="preserve">Sum varekost </t>
  </si>
  <si>
    <t xml:space="preserve">INNKJØP POKALER/PREMIER </t>
  </si>
  <si>
    <t>INNKJØP DIVERSE</t>
  </si>
  <si>
    <t>UTGIFTER ARR/ REGATTA</t>
  </si>
  <si>
    <t xml:space="preserve">INNKJØP BARN/ UNGDOM </t>
  </si>
  <si>
    <t xml:space="preserve">KURS </t>
  </si>
  <si>
    <t>FRAKT</t>
  </si>
  <si>
    <t xml:space="preserve">RENOVASJON </t>
  </si>
  <si>
    <t>SNØBRØYTING</t>
  </si>
  <si>
    <t xml:space="preserve">LYS, VARME </t>
  </si>
  <si>
    <t xml:space="preserve">RENHOLD </t>
  </si>
  <si>
    <t>LEIE AV MASKINER</t>
  </si>
  <si>
    <t>VERKTØY/ UTSTYR/ BÅT</t>
  </si>
  <si>
    <t xml:space="preserve">DRIFTSKOSTNADER </t>
  </si>
  <si>
    <t>INVENTAR</t>
  </si>
  <si>
    <t>DRIFTSMATERIALE</t>
  </si>
  <si>
    <t>PROGRAMVARE</t>
  </si>
  <si>
    <t>ANNNET DRIFTSMATERIEL</t>
  </si>
  <si>
    <t xml:space="preserve">REP/ VEDLIKEHOLD </t>
  </si>
  <si>
    <t>REP/ VEDLIKEHOLD BÅTER/ UTSTYR</t>
  </si>
  <si>
    <t>REP/ VEDLIKEHOLD ANNET</t>
  </si>
  <si>
    <t xml:space="preserve">REGNSKAPSHONORAR </t>
  </si>
  <si>
    <t>ANDRE HONORARER</t>
  </si>
  <si>
    <t xml:space="preserve">KONTORREKVISITA </t>
  </si>
  <si>
    <t xml:space="preserve">DATAREKVISITA </t>
  </si>
  <si>
    <t xml:space="preserve">AVISER/ TIDSSKRIFTER </t>
  </si>
  <si>
    <t xml:space="preserve">MØTE/ KURSKOSTANDER </t>
  </si>
  <si>
    <t>ANNEN KONTORKOSTNAD</t>
  </si>
  <si>
    <t>INTERNETT</t>
  </si>
  <si>
    <t xml:space="preserve">DRIVSTOFF BÅTER </t>
  </si>
  <si>
    <t xml:space="preserve">BILGODTFJØRELSE </t>
  </si>
  <si>
    <t>REISEKOSTNADER</t>
  </si>
  <si>
    <t xml:space="preserve">REKLAMEKOSTNADER </t>
  </si>
  <si>
    <t xml:space="preserve">KONTINGENTER </t>
  </si>
  <si>
    <t xml:space="preserve">FORSIKRINGER </t>
  </si>
  <si>
    <t xml:space="preserve">ØREDIFFEREANSER </t>
  </si>
  <si>
    <t xml:space="preserve">ANNEN KOSTNAD </t>
  </si>
  <si>
    <t xml:space="preserve">INNKOMMET TIDLIGER TAPSFØRT </t>
  </si>
  <si>
    <t xml:space="preserve">ANNEN RENTEINNTEKT </t>
  </si>
  <si>
    <t xml:space="preserve">RENTEKOSTNADER LEVERANDØRER </t>
  </si>
  <si>
    <t>SALGSIINNTEKTER/ SPONSORINNTEKTER</t>
  </si>
  <si>
    <t>SALGSINNTEKTER/ SPONSORINNTEKTER</t>
  </si>
  <si>
    <t>Resultat Fredrikstad Seilforening jan til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</si>
</sst>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2" xfId="0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0" fontId="0" fillId="0" borderId="2" xfId="0" applyBorder="1"/>
    <xf numFmtId="4" fontId="0" fillId="0" borderId="2" xfId="0" applyNumberForma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" fontId="0" fillId="0" borderId="0" xfId="0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abSelected="1" topLeftCell="A29" workbookViewId="0">
      <selection activeCell="C41" sqref="C41"/>
    </sheetView>
  </sheetViews>
  <sheetFormatPr baseColWidth="10" defaultRowHeight="15" x14ac:dyDescent="0.25"/>
  <cols>
    <col min="1" max="1" width="22" bestFit="1" customWidth="1"/>
    <col min="2" max="2" width="37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64</v>
      </c>
      <c r="C4" s="2">
        <v>-210011</v>
      </c>
      <c r="D4" s="2">
        <v>-212000</v>
      </c>
      <c r="E4" s="2"/>
      <c r="F4" s="2">
        <f>E4-C4</f>
        <v>210011</v>
      </c>
    </row>
    <row r="5" spans="1:6" x14ac:dyDescent="0.25">
      <c r="A5" s="1">
        <v>3101</v>
      </c>
      <c r="B5" t="s">
        <v>16</v>
      </c>
      <c r="C5" s="2">
        <v>-211302.5</v>
      </c>
      <c r="D5" s="2">
        <v>-358671.81</v>
      </c>
      <c r="E5" s="2"/>
      <c r="F5" s="2">
        <f t="shared" ref="F5:F61" si="0">E5-C5</f>
        <v>211302.5</v>
      </c>
    </row>
    <row r="6" spans="1:6" x14ac:dyDescent="0.25">
      <c r="A6" s="1">
        <v>3102</v>
      </c>
      <c r="B6" t="s">
        <v>3</v>
      </c>
      <c r="C6" s="2">
        <v>-176216.16</v>
      </c>
      <c r="D6" s="2">
        <v>-251280</v>
      </c>
      <c r="E6" s="2"/>
      <c r="F6" s="2">
        <f t="shared" si="0"/>
        <v>176216.16</v>
      </c>
    </row>
    <row r="7" spans="1:6" x14ac:dyDescent="0.25">
      <c r="A7" s="1">
        <v>3200</v>
      </c>
      <c r="B7" t="s">
        <v>17</v>
      </c>
      <c r="C7" s="2">
        <v>-45140</v>
      </c>
      <c r="D7" s="2">
        <v>-47200</v>
      </c>
      <c r="E7" s="2"/>
      <c r="F7" s="2">
        <f t="shared" si="0"/>
        <v>45140</v>
      </c>
    </row>
    <row r="8" spans="1:6" x14ac:dyDescent="0.25">
      <c r="A8" s="1">
        <v>3201</v>
      </c>
      <c r="B8" t="s">
        <v>18</v>
      </c>
      <c r="C8" s="2">
        <v>-82348.38</v>
      </c>
      <c r="D8" s="2">
        <v>-18458</v>
      </c>
      <c r="E8" s="2"/>
      <c r="F8" s="2">
        <f t="shared" si="0"/>
        <v>82348.38</v>
      </c>
    </row>
    <row r="9" spans="1:6" x14ac:dyDescent="0.25">
      <c r="A9" s="1">
        <v>3202</v>
      </c>
      <c r="B9" t="s">
        <v>4</v>
      </c>
      <c r="C9" s="2">
        <f>-225552</f>
        <v>-225552</v>
      </c>
      <c r="D9" s="2">
        <v>-191131</v>
      </c>
      <c r="E9" s="2"/>
      <c r="F9" s="2">
        <f t="shared" si="0"/>
        <v>225552</v>
      </c>
    </row>
    <row r="10" spans="1:6" x14ac:dyDescent="0.25">
      <c r="A10" s="1">
        <v>3203</v>
      </c>
      <c r="B10" t="s">
        <v>19</v>
      </c>
      <c r="C10" s="2">
        <v>-23315</v>
      </c>
      <c r="D10" s="2">
        <v>-53710</v>
      </c>
      <c r="E10" s="2"/>
      <c r="F10" s="2">
        <f t="shared" si="0"/>
        <v>23315</v>
      </c>
    </row>
    <row r="11" spans="1:6" x14ac:dyDescent="0.25">
      <c r="A11" s="1">
        <v>3445</v>
      </c>
      <c r="B11" t="s">
        <v>20</v>
      </c>
      <c r="C11" s="2">
        <v>-2533.6799999999998</v>
      </c>
      <c r="D11" s="2">
        <v>-88788.64</v>
      </c>
      <c r="E11" s="2"/>
      <c r="F11" s="2">
        <f t="shared" si="0"/>
        <v>2533.6799999999998</v>
      </c>
    </row>
    <row r="12" spans="1:6" x14ac:dyDescent="0.25">
      <c r="A12" s="1">
        <v>3620</v>
      </c>
      <c r="B12" t="s">
        <v>21</v>
      </c>
      <c r="C12" s="2">
        <v>-8550</v>
      </c>
      <c r="D12" s="2">
        <v>-17000</v>
      </c>
      <c r="E12" s="2"/>
      <c r="F12" s="2">
        <f t="shared" si="0"/>
        <v>8550</v>
      </c>
    </row>
    <row r="13" spans="1:6" x14ac:dyDescent="0.25">
      <c r="A13" s="1">
        <v>3900</v>
      </c>
      <c r="B13" t="s">
        <v>22</v>
      </c>
      <c r="C13" s="2">
        <v>-196646.92</v>
      </c>
      <c r="D13" s="2">
        <v>-67592.5</v>
      </c>
      <c r="E13" s="2"/>
      <c r="F13" s="2">
        <f t="shared" si="0"/>
        <v>196646.92</v>
      </c>
    </row>
    <row r="14" spans="1:6" ht="15.75" thickBot="1" x14ac:dyDescent="0.3">
      <c r="A14" s="1">
        <v>3950</v>
      </c>
      <c r="B14" t="s">
        <v>23</v>
      </c>
      <c r="C14" s="2">
        <v>-3500</v>
      </c>
      <c r="D14" s="2">
        <v>0</v>
      </c>
      <c r="E14" s="2"/>
      <c r="F14" s="2">
        <f t="shared" si="0"/>
        <v>3500</v>
      </c>
    </row>
    <row r="15" spans="1:6" ht="16.5" thickBot="1" x14ac:dyDescent="0.3">
      <c r="A15" s="5" t="s">
        <v>2</v>
      </c>
      <c r="B15" s="14"/>
      <c r="C15" s="7">
        <f>SUM(C4:C14)</f>
        <v>-1185115.6400000001</v>
      </c>
      <c r="D15" s="7">
        <f>SUM(D4:D14)</f>
        <v>-1305831.95</v>
      </c>
      <c r="E15" s="15"/>
      <c r="F15" s="8">
        <f>E15-C15</f>
        <v>1185115.6400000001</v>
      </c>
    </row>
    <row r="16" spans="1:6" x14ac:dyDescent="0.25">
      <c r="A16" s="1">
        <v>4000</v>
      </c>
      <c r="B16" s="16" t="s">
        <v>25</v>
      </c>
      <c r="C16" s="2">
        <v>64340</v>
      </c>
      <c r="D16" s="2">
        <v>76617</v>
      </c>
      <c r="E16" s="2"/>
      <c r="F16" s="2">
        <f t="shared" si="0"/>
        <v>-64340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12333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42307.3</v>
      </c>
      <c r="D18" s="2">
        <v>155124.43</v>
      </c>
      <c r="E18" s="2"/>
      <c r="F18" s="2">
        <f t="shared" si="0"/>
        <v>-42307.3</v>
      </c>
    </row>
    <row r="19" spans="1:10" ht="15.75" thickBot="1" x14ac:dyDescent="0.3">
      <c r="A19" s="1">
        <v>4030</v>
      </c>
      <c r="B19" s="16" t="s">
        <v>28</v>
      </c>
      <c r="C19" s="2">
        <v>15774.44</v>
      </c>
      <c r="D19" s="2">
        <v>18010.7</v>
      </c>
      <c r="E19" s="2"/>
      <c r="F19" s="2">
        <f t="shared" si="0"/>
        <v>-15774.44</v>
      </c>
    </row>
    <row r="20" spans="1:10" ht="16.5" thickBot="1" x14ac:dyDescent="0.3">
      <c r="A20" s="5" t="s">
        <v>24</v>
      </c>
      <c r="B20" s="6"/>
      <c r="C20" s="7">
        <f>SUM(C16:C19)</f>
        <v>122421.74</v>
      </c>
      <c r="D20" s="7">
        <f>SUM(D16:D19)</f>
        <v>262085.13</v>
      </c>
      <c r="E20" s="7">
        <f>SUM(E4:E19)</f>
        <v>0</v>
      </c>
      <c r="F20" s="8">
        <f>E20-C20</f>
        <v>-122421.74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>
        <v>26600</v>
      </c>
      <c r="D22" s="2">
        <v>0</v>
      </c>
      <c r="E22" s="2"/>
      <c r="F22" s="3">
        <f t="shared" si="0"/>
        <v>-26600</v>
      </c>
    </row>
    <row r="23" spans="1:10" ht="16.5" thickBot="1" x14ac:dyDescent="0.3">
      <c r="A23" s="5" t="s">
        <v>6</v>
      </c>
      <c r="B23" s="6"/>
      <c r="C23" s="7">
        <f>SUM(C21:C22)</f>
        <v>26600</v>
      </c>
      <c r="D23" s="7">
        <f>SUM(D21:D22)</f>
        <v>0</v>
      </c>
      <c r="E23" s="7">
        <f t="shared" ref="E23" si="1">SUM(E22)</f>
        <v>0</v>
      </c>
      <c r="F23" s="8">
        <f>C23-E23</f>
        <v>26600</v>
      </c>
    </row>
    <row r="24" spans="1:10" x14ac:dyDescent="0.25">
      <c r="A24" s="1">
        <v>6100</v>
      </c>
      <c r="B24" t="s">
        <v>30</v>
      </c>
      <c r="C24" s="2">
        <v>0</v>
      </c>
      <c r="D24" s="2">
        <v>1424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18806</v>
      </c>
      <c r="D25" s="2">
        <v>20812</v>
      </c>
      <c r="E25" s="2"/>
      <c r="F25" s="3">
        <f t="shared" si="0"/>
        <v>-18806</v>
      </c>
    </row>
    <row r="26" spans="1:10" x14ac:dyDescent="0.25">
      <c r="A26" s="1">
        <v>6321</v>
      </c>
      <c r="B26" t="s">
        <v>32</v>
      </c>
      <c r="C26" s="2">
        <v>5812</v>
      </c>
      <c r="D26" s="2">
        <v>0</v>
      </c>
      <c r="E26" s="2"/>
      <c r="F26" s="3">
        <f t="shared" si="0"/>
        <v>-5812</v>
      </c>
    </row>
    <row r="27" spans="1:10" x14ac:dyDescent="0.25">
      <c r="A27" s="1">
        <v>6340</v>
      </c>
      <c r="B27" t="s">
        <v>33</v>
      </c>
      <c r="C27" s="2">
        <v>46055.44</v>
      </c>
      <c r="D27" s="2">
        <v>35122.870000000003</v>
      </c>
      <c r="E27" s="2"/>
      <c r="F27" s="3">
        <f t="shared" si="0"/>
        <v>-46055.44</v>
      </c>
    </row>
    <row r="28" spans="1:10" x14ac:dyDescent="0.25">
      <c r="A28" s="1">
        <v>6360</v>
      </c>
      <c r="B28" t="s">
        <v>34</v>
      </c>
      <c r="C28" s="2">
        <v>55295.15</v>
      </c>
      <c r="D28" s="2">
        <v>34159.839999999997</v>
      </c>
      <c r="E28" s="2"/>
      <c r="F28" s="3">
        <f t="shared" si="0"/>
        <v>-55295.15</v>
      </c>
    </row>
    <row r="29" spans="1:10" x14ac:dyDescent="0.25">
      <c r="A29" s="1">
        <v>6400</v>
      </c>
      <c r="B29" t="s">
        <v>35</v>
      </c>
      <c r="C29" s="2">
        <v>34531.629999999997</v>
      </c>
      <c r="D29" s="2">
        <v>19216.259999999998</v>
      </c>
      <c r="E29" s="2"/>
      <c r="F29" s="3">
        <f t="shared" si="0"/>
        <v>-34531.629999999997</v>
      </c>
    </row>
    <row r="30" spans="1:10" x14ac:dyDescent="0.25">
      <c r="A30" s="1">
        <v>6500</v>
      </c>
      <c r="B30" t="s">
        <v>36</v>
      </c>
      <c r="C30" s="2">
        <v>0</v>
      </c>
      <c r="D30" s="2">
        <v>153337.29999999999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1915.2</v>
      </c>
      <c r="D31" s="2">
        <v>2362</v>
      </c>
      <c r="E31" s="2"/>
      <c r="F31" s="3">
        <f t="shared" si="0"/>
        <v>-1915.2</v>
      </c>
      <c r="J31" s="2"/>
    </row>
    <row r="32" spans="1:10" x14ac:dyDescent="0.25">
      <c r="A32" s="1">
        <v>6540</v>
      </c>
      <c r="B32" t="s">
        <v>38</v>
      </c>
      <c r="C32" s="2">
        <v>4894</v>
      </c>
      <c r="D32" s="2">
        <v>0</v>
      </c>
      <c r="E32" s="2"/>
      <c r="F32" s="3">
        <f t="shared" si="0"/>
        <v>-4894</v>
      </c>
      <c r="J32" s="2"/>
    </row>
    <row r="33" spans="1:10" x14ac:dyDescent="0.25">
      <c r="A33" s="1">
        <v>6550</v>
      </c>
      <c r="B33" t="s">
        <v>39</v>
      </c>
      <c r="C33" s="2">
        <v>1610</v>
      </c>
      <c r="D33" s="2">
        <v>19479.71</v>
      </c>
      <c r="E33" s="2"/>
      <c r="F33" s="3">
        <f t="shared" si="0"/>
        <v>-1610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v>3285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4240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213867.25</v>
      </c>
      <c r="D36" s="2">
        <v>73053.490000000005</v>
      </c>
      <c r="E36" s="2"/>
      <c r="F36" s="3">
        <f t="shared" si="0"/>
        <v>-213867.25</v>
      </c>
    </row>
    <row r="37" spans="1:10" x14ac:dyDescent="0.25">
      <c r="A37" s="1">
        <v>6620</v>
      </c>
      <c r="B37" t="s">
        <v>43</v>
      </c>
      <c r="C37" s="2">
        <v>59861.7</v>
      </c>
      <c r="D37" s="2">
        <v>153339.91</v>
      </c>
      <c r="E37" s="2"/>
      <c r="F37" s="3">
        <f t="shared" si="0"/>
        <v>-59861.7</v>
      </c>
    </row>
    <row r="38" spans="1:10" x14ac:dyDescent="0.25">
      <c r="A38" s="1">
        <v>6690</v>
      </c>
      <c r="B38" t="s">
        <v>44</v>
      </c>
      <c r="C38" s="2">
        <v>20157.400000000001</v>
      </c>
      <c r="D38" s="2">
        <v>10329</v>
      </c>
      <c r="F38" s="3">
        <f t="shared" si="0"/>
        <v>-20157.400000000001</v>
      </c>
    </row>
    <row r="39" spans="1:10" x14ac:dyDescent="0.25">
      <c r="A39" s="1">
        <v>6705</v>
      </c>
      <c r="B39" t="s">
        <v>45</v>
      </c>
      <c r="C39" s="2">
        <v>33691</v>
      </c>
      <c r="D39" s="2">
        <v>24154</v>
      </c>
      <c r="E39" s="2"/>
      <c r="F39" s="3">
        <f t="shared" si="0"/>
        <v>-33691</v>
      </c>
    </row>
    <row r="40" spans="1:10" x14ac:dyDescent="0.25">
      <c r="A40" s="1">
        <v>6790</v>
      </c>
      <c r="B40" t="s">
        <v>46</v>
      </c>
      <c r="C40" s="2">
        <v>43741.11</v>
      </c>
      <c r="D40" s="2">
        <v>15212</v>
      </c>
      <c r="E40" s="2"/>
      <c r="F40" s="3">
        <f t="shared" si="0"/>
        <v>-43741.11</v>
      </c>
    </row>
    <row r="41" spans="1:10" x14ac:dyDescent="0.25">
      <c r="A41" s="1">
        <v>6800</v>
      </c>
      <c r="B41" t="s">
        <v>47</v>
      </c>
      <c r="C41" s="2">
        <v>7218.25</v>
      </c>
      <c r="D41" s="2">
        <v>5620.75</v>
      </c>
      <c r="E41" s="2"/>
      <c r="F41" s="3">
        <f t="shared" si="0"/>
        <v>-7218.25</v>
      </c>
    </row>
    <row r="42" spans="1:10" x14ac:dyDescent="0.25">
      <c r="A42" s="1">
        <v>6810</v>
      </c>
      <c r="B42" t="s">
        <v>48</v>
      </c>
      <c r="C42" s="2">
        <v>1298</v>
      </c>
      <c r="D42" s="2">
        <f>3171.25+495</f>
        <v>3666.25</v>
      </c>
      <c r="E42" s="2"/>
      <c r="F42" s="3">
        <f t="shared" si="0"/>
        <v>-1298</v>
      </c>
    </row>
    <row r="43" spans="1:10" x14ac:dyDescent="0.25">
      <c r="A43" s="1">
        <v>6840</v>
      </c>
      <c r="B43" t="s">
        <v>49</v>
      </c>
      <c r="C43" s="2">
        <v>114135</v>
      </c>
      <c r="D43" s="2">
        <v>95999</v>
      </c>
      <c r="E43" s="2"/>
      <c r="F43" s="3">
        <f t="shared" si="0"/>
        <v>-114135</v>
      </c>
    </row>
    <row r="44" spans="1:10" x14ac:dyDescent="0.25">
      <c r="A44" s="1">
        <v>6860</v>
      </c>
      <c r="B44" t="s">
        <v>50</v>
      </c>
      <c r="C44" s="2">
        <v>57404.92</v>
      </c>
      <c r="D44" s="2">
        <f>33395+12159.5</f>
        <v>45554.5</v>
      </c>
      <c r="E44" s="2"/>
      <c r="F44" s="3">
        <f t="shared" si="0"/>
        <v>-57404.92</v>
      </c>
    </row>
    <row r="45" spans="1:10" x14ac:dyDescent="0.25">
      <c r="A45" s="1">
        <v>6890</v>
      </c>
      <c r="B45" t="s">
        <v>51</v>
      </c>
      <c r="C45" s="2">
        <v>28527.55</v>
      </c>
      <c r="D45" s="2">
        <v>6250</v>
      </c>
      <c r="E45" s="2"/>
      <c r="F45" s="3">
        <f t="shared" si="0"/>
        <v>-28527.55</v>
      </c>
    </row>
    <row r="46" spans="1:10" x14ac:dyDescent="0.25">
      <c r="A46" s="1">
        <v>6907</v>
      </c>
      <c r="B46" t="s">
        <v>52</v>
      </c>
      <c r="C46" s="2">
        <v>11633</v>
      </c>
      <c r="D46" s="2">
        <v>7762.75</v>
      </c>
      <c r="E46" s="2"/>
      <c r="F46" s="3">
        <f t="shared" si="0"/>
        <v>-11633</v>
      </c>
    </row>
    <row r="47" spans="1:10" x14ac:dyDescent="0.25">
      <c r="A47" s="1">
        <v>7000</v>
      </c>
      <c r="B47" t="s">
        <v>53</v>
      </c>
      <c r="C47" s="2">
        <v>22799</v>
      </c>
      <c r="D47" s="2">
        <v>5744</v>
      </c>
      <c r="E47" s="2"/>
      <c r="F47" s="3">
        <f t="shared" si="0"/>
        <v>-22799</v>
      </c>
    </row>
    <row r="48" spans="1:10" x14ac:dyDescent="0.25">
      <c r="A48" s="1">
        <v>7100</v>
      </c>
      <c r="B48" t="s">
        <v>54</v>
      </c>
      <c r="C48" s="2">
        <v>2097.6</v>
      </c>
      <c r="D48" s="2">
        <v>0</v>
      </c>
      <c r="E48" s="2"/>
      <c r="F48" s="3">
        <f t="shared" si="0"/>
        <v>-2097.6</v>
      </c>
    </row>
    <row r="49" spans="1:6" x14ac:dyDescent="0.25">
      <c r="A49" s="1">
        <v>7140</v>
      </c>
      <c r="B49" t="s">
        <v>55</v>
      </c>
      <c r="C49" s="2">
        <v>23394.3</v>
      </c>
      <c r="D49" s="2">
        <v>3601.26</v>
      </c>
      <c r="E49" s="2"/>
      <c r="F49" s="3">
        <f t="shared" si="0"/>
        <v>-23394.3</v>
      </c>
    </row>
    <row r="50" spans="1:6" x14ac:dyDescent="0.25">
      <c r="A50" s="1">
        <v>7320</v>
      </c>
      <c r="B50" t="s">
        <v>56</v>
      </c>
      <c r="C50" s="2">
        <v>1450</v>
      </c>
      <c r="D50" s="2">
        <v>0</v>
      </c>
      <c r="E50" s="2"/>
      <c r="F50" s="3">
        <f t="shared" si="0"/>
        <v>-1450</v>
      </c>
    </row>
    <row r="51" spans="1:6" x14ac:dyDescent="0.25">
      <c r="A51" s="1">
        <v>7410</v>
      </c>
      <c r="B51" t="s">
        <v>57</v>
      </c>
      <c r="C51" s="2">
        <v>92557</v>
      </c>
      <c r="D51" s="2">
        <v>60336</v>
      </c>
      <c r="E51" s="2"/>
      <c r="F51" s="3">
        <f t="shared" si="0"/>
        <v>-92557</v>
      </c>
    </row>
    <row r="52" spans="1:6" x14ac:dyDescent="0.25">
      <c r="A52" s="1">
        <v>7430</v>
      </c>
      <c r="B52" t="s">
        <v>8</v>
      </c>
      <c r="C52" s="2">
        <v>1205.5</v>
      </c>
      <c r="D52" s="2">
        <v>1651</v>
      </c>
      <c r="E52" s="2"/>
      <c r="F52" s="3">
        <f t="shared" si="0"/>
        <v>-1205.5</v>
      </c>
    </row>
    <row r="53" spans="1:6" x14ac:dyDescent="0.25">
      <c r="A53" s="1">
        <v>7500</v>
      </c>
      <c r="B53" t="s">
        <v>58</v>
      </c>
      <c r="C53" s="2">
        <v>66874.63</v>
      </c>
      <c r="D53" s="2">
        <v>51199.47</v>
      </c>
      <c r="E53" s="2"/>
      <c r="F53" s="3">
        <f t="shared" si="0"/>
        <v>-66874.63</v>
      </c>
    </row>
    <row r="54" spans="1:6" x14ac:dyDescent="0.25">
      <c r="A54" s="1">
        <v>7740</v>
      </c>
      <c r="B54" t="s">
        <v>59</v>
      </c>
      <c r="C54" s="2">
        <v>0</v>
      </c>
      <c r="D54" s="2">
        <v>-1.85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5363.23</v>
      </c>
      <c r="D55" s="2">
        <v>5283.95</v>
      </c>
      <c r="E55" s="2"/>
      <c r="F55" s="3">
        <f t="shared" si="0"/>
        <v>-5363.23</v>
      </c>
    </row>
    <row r="56" spans="1:6" x14ac:dyDescent="0.25">
      <c r="A56" s="1">
        <v>7790</v>
      </c>
      <c r="B56" t="s">
        <v>60</v>
      </c>
      <c r="C56" s="2">
        <v>15955</v>
      </c>
      <c r="D56" s="2">
        <v>22925.29</v>
      </c>
      <c r="E56" s="2"/>
      <c r="F56" s="3">
        <f t="shared" si="0"/>
        <v>-15955</v>
      </c>
    </row>
    <row r="57" spans="1:6" ht="15.75" thickBot="1" x14ac:dyDescent="0.3">
      <c r="A57" s="1">
        <v>7831</v>
      </c>
      <c r="B57" t="s">
        <v>61</v>
      </c>
      <c r="C57" s="2">
        <v>-60000</v>
      </c>
      <c r="D57" s="2">
        <v>0</v>
      </c>
      <c r="E57" s="2"/>
      <c r="F57" s="3">
        <f t="shared" si="0"/>
        <v>60000</v>
      </c>
    </row>
    <row r="58" spans="1:6" ht="16.5" thickBot="1" x14ac:dyDescent="0.3">
      <c r="A58" s="9" t="s">
        <v>7</v>
      </c>
      <c r="B58" s="6"/>
      <c r="C58" s="7">
        <f>SUM(C24:C57)</f>
        <v>932150.86000000022</v>
      </c>
      <c r="D58" s="7">
        <f>SUM(D24:D57)</f>
        <v>885119.75</v>
      </c>
      <c r="E58" s="7">
        <f>SUM(E24:E57)</f>
        <v>0</v>
      </c>
      <c r="F58" s="8">
        <f t="shared" si="0"/>
        <v>-932150.86000000022</v>
      </c>
    </row>
    <row r="59" spans="1:6" x14ac:dyDescent="0.25">
      <c r="A59" s="1">
        <v>8040</v>
      </c>
      <c r="B59" t="s">
        <v>10</v>
      </c>
      <c r="C59" s="2">
        <v>-280.12</v>
      </c>
      <c r="D59" s="2">
        <v>-1963</v>
      </c>
      <c r="E59" s="2"/>
      <c r="F59" s="3">
        <f t="shared" si="0"/>
        <v>280.12</v>
      </c>
    </row>
    <row r="60" spans="1:6" x14ac:dyDescent="0.25">
      <c r="A60" s="1">
        <v>8050</v>
      </c>
      <c r="B60" t="s">
        <v>62</v>
      </c>
      <c r="C60" s="2">
        <v>-491.38</v>
      </c>
      <c r="D60" s="2">
        <v>0</v>
      </c>
      <c r="E60" s="2"/>
      <c r="F60" s="3">
        <f t="shared" si="0"/>
        <v>491.38</v>
      </c>
    </row>
    <row r="61" spans="1:6" ht="15.75" thickBot="1" x14ac:dyDescent="0.3">
      <c r="A61" s="1">
        <v>8155</v>
      </c>
      <c r="B61" t="s">
        <v>63</v>
      </c>
      <c r="C61" s="2">
        <v>2594.2399999999998</v>
      </c>
      <c r="D61" s="2">
        <v>349.05</v>
      </c>
      <c r="E61" s="2"/>
      <c r="F61" s="3">
        <f t="shared" si="0"/>
        <v>-2594.2399999999998</v>
      </c>
    </row>
    <row r="62" spans="1:6" ht="16.5" thickBot="1" x14ac:dyDescent="0.3">
      <c r="A62" s="9" t="s">
        <v>11</v>
      </c>
      <c r="B62" s="7"/>
      <c r="C62" s="7">
        <f>SUM(C59:C61)</f>
        <v>1822.7399999999998</v>
      </c>
      <c r="D62" s="7">
        <f>SUM(D59:D61)</f>
        <v>-1613.95</v>
      </c>
      <c r="E62" s="7">
        <f>SUM(E59:E61)</f>
        <v>0</v>
      </c>
      <c r="F62" s="8">
        <f>SUM(F59:F61)</f>
        <v>-1822.7399999999998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-102120.29999999992</v>
      </c>
      <c r="D64" s="12">
        <f>D15+D20+D23+D58+D62</f>
        <v>-160241.01999999996</v>
      </c>
      <c r="E64" s="12">
        <f t="shared" ref="E64:F64" si="2">E20+E23+E58+E62</f>
        <v>0</v>
      </c>
      <c r="F64" s="13">
        <f t="shared" si="2"/>
        <v>-1029795.3400000002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37" workbookViewId="0">
      <selection activeCell="A2" sqref="A2"/>
    </sheetView>
  </sheetViews>
  <sheetFormatPr baseColWidth="10" defaultRowHeight="15" x14ac:dyDescent="0.25"/>
  <cols>
    <col min="1" max="1" width="22" bestFit="1" customWidth="1"/>
    <col min="2" max="2" width="37.140625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65</v>
      </c>
      <c r="C4" s="2">
        <v>0</v>
      </c>
      <c r="D4" s="2">
        <v>0</v>
      </c>
      <c r="E4" s="2"/>
      <c r="F4" s="2">
        <f>E4-C4</f>
        <v>0</v>
      </c>
    </row>
    <row r="5" spans="1:6" x14ac:dyDescent="0.25">
      <c r="A5" s="1">
        <v>3101</v>
      </c>
      <c r="B5" t="s">
        <v>16</v>
      </c>
      <c r="C5" s="2">
        <v>0</v>
      </c>
      <c r="D5" s="2">
        <v>0</v>
      </c>
      <c r="E5" s="2"/>
      <c r="F5" s="2">
        <f t="shared" ref="F5:F61" si="0">E5-C5</f>
        <v>0</v>
      </c>
    </row>
    <row r="6" spans="1:6" x14ac:dyDescent="0.25">
      <c r="A6" s="1">
        <v>3102</v>
      </c>
      <c r="B6" t="s">
        <v>3</v>
      </c>
      <c r="C6" s="2">
        <v>0</v>
      </c>
      <c r="D6" s="2">
        <v>0</v>
      </c>
      <c r="E6" s="2"/>
      <c r="F6" s="2">
        <f t="shared" si="0"/>
        <v>0</v>
      </c>
    </row>
    <row r="7" spans="1:6" x14ac:dyDescent="0.25">
      <c r="A7" s="1">
        <v>3200</v>
      </c>
      <c r="B7" t="s">
        <v>17</v>
      </c>
      <c r="C7" s="2">
        <v>0</v>
      </c>
      <c r="D7" s="2">
        <v>0</v>
      </c>
      <c r="E7" s="2"/>
      <c r="F7" s="2">
        <f t="shared" si="0"/>
        <v>0</v>
      </c>
    </row>
    <row r="8" spans="1:6" x14ac:dyDescent="0.25">
      <c r="A8" s="1">
        <v>3201</v>
      </c>
      <c r="B8" t="s">
        <v>18</v>
      </c>
      <c r="C8" s="2">
        <v>0</v>
      </c>
      <c r="D8" s="2">
        <v>0</v>
      </c>
      <c r="E8" s="2"/>
      <c r="F8" s="2">
        <f t="shared" si="0"/>
        <v>0</v>
      </c>
    </row>
    <row r="9" spans="1:6" x14ac:dyDescent="0.25">
      <c r="A9" s="1">
        <v>3202</v>
      </c>
      <c r="B9" t="s">
        <v>4</v>
      </c>
      <c r="C9" s="2">
        <v>0</v>
      </c>
      <c r="D9" s="2">
        <v>0</v>
      </c>
      <c r="E9" s="2"/>
      <c r="F9" s="2">
        <f t="shared" si="0"/>
        <v>0</v>
      </c>
    </row>
    <row r="10" spans="1:6" x14ac:dyDescent="0.25">
      <c r="A10" s="1">
        <v>3203</v>
      </c>
      <c r="B10" t="s">
        <v>19</v>
      </c>
      <c r="C10" s="2">
        <v>0</v>
      </c>
      <c r="D10" s="2">
        <v>0</v>
      </c>
      <c r="E10" s="2"/>
      <c r="F10" s="2">
        <f t="shared" si="0"/>
        <v>0</v>
      </c>
    </row>
    <row r="11" spans="1:6" x14ac:dyDescent="0.25">
      <c r="A11" s="1">
        <v>3445</v>
      </c>
      <c r="B11" t="s">
        <v>20</v>
      </c>
      <c r="C11" s="2">
        <v>0</v>
      </c>
      <c r="D11" s="2">
        <v>0</v>
      </c>
      <c r="E11" s="2"/>
      <c r="F11" s="2">
        <f t="shared" si="0"/>
        <v>0</v>
      </c>
    </row>
    <row r="12" spans="1:6" x14ac:dyDescent="0.25">
      <c r="A12" s="1">
        <v>3620</v>
      </c>
      <c r="B12" t="s">
        <v>21</v>
      </c>
      <c r="C12" s="2">
        <v>-3500</v>
      </c>
      <c r="D12" s="2">
        <v>0</v>
      </c>
      <c r="E12" s="2"/>
      <c r="F12" s="2">
        <f t="shared" si="0"/>
        <v>3500</v>
      </c>
    </row>
    <row r="13" spans="1:6" x14ac:dyDescent="0.25">
      <c r="A13" s="1">
        <v>3900</v>
      </c>
      <c r="B13" t="s">
        <v>22</v>
      </c>
      <c r="C13" s="2">
        <v>0</v>
      </c>
      <c r="D13" s="2">
        <v>0</v>
      </c>
      <c r="E13" s="2"/>
      <c r="F13" s="2">
        <f t="shared" si="0"/>
        <v>0</v>
      </c>
    </row>
    <row r="14" spans="1:6" ht="15.75" thickBot="1" x14ac:dyDescent="0.3">
      <c r="A14" s="1">
        <v>3950</v>
      </c>
      <c r="B14" t="s">
        <v>23</v>
      </c>
      <c r="C14" s="2">
        <v>0</v>
      </c>
      <c r="D14" s="2">
        <v>0</v>
      </c>
      <c r="E14" s="2"/>
      <c r="F14" s="2">
        <f t="shared" si="0"/>
        <v>0</v>
      </c>
    </row>
    <row r="15" spans="1:6" ht="16.5" thickBot="1" x14ac:dyDescent="0.3">
      <c r="A15" s="5" t="s">
        <v>2</v>
      </c>
      <c r="B15" s="14"/>
      <c r="C15" s="7">
        <f>SUM(C4:C14)</f>
        <v>-3500</v>
      </c>
      <c r="D15" s="7">
        <f>SUM(D4:D14)</f>
        <v>0</v>
      </c>
      <c r="E15" s="15"/>
      <c r="F15" s="8">
        <f>E15-C15</f>
        <v>3500</v>
      </c>
    </row>
    <row r="16" spans="1:6" x14ac:dyDescent="0.25">
      <c r="A16" s="1">
        <v>4000</v>
      </c>
      <c r="B16" s="16" t="s">
        <v>25</v>
      </c>
      <c r="C16" s="2">
        <v>0</v>
      </c>
      <c r="D16" s="2">
        <v>0</v>
      </c>
      <c r="E16" s="2"/>
      <c r="F16" s="2">
        <f t="shared" si="0"/>
        <v>0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0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0</v>
      </c>
      <c r="D18" s="2">
        <v>0</v>
      </c>
      <c r="E18" s="2"/>
      <c r="F18" s="2">
        <f t="shared" si="0"/>
        <v>0</v>
      </c>
    </row>
    <row r="19" spans="1:10" ht="15.75" thickBot="1" x14ac:dyDescent="0.3">
      <c r="A19" s="1">
        <v>4030</v>
      </c>
      <c r="B19" s="16" t="s">
        <v>28</v>
      </c>
      <c r="C19" s="2">
        <v>0</v>
      </c>
      <c r="D19" s="2">
        <v>0</v>
      </c>
      <c r="E19" s="2"/>
      <c r="F19" s="2">
        <f t="shared" si="0"/>
        <v>0</v>
      </c>
    </row>
    <row r="20" spans="1:10" ht="16.5" thickBot="1" x14ac:dyDescent="0.3">
      <c r="A20" s="5" t="s">
        <v>24</v>
      </c>
      <c r="B20" s="6"/>
      <c r="C20" s="7">
        <f>SUM(C16:C19)</f>
        <v>0</v>
      </c>
      <c r="D20" s="7">
        <f>SUM(D16:D19)</f>
        <v>0</v>
      </c>
      <c r="E20" s="7">
        <f>SUM(E4:E19)</f>
        <v>0</v>
      </c>
      <c r="F20" s="8">
        <f>E20-C20</f>
        <v>0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>
        <v>0</v>
      </c>
      <c r="D22" s="2">
        <v>0</v>
      </c>
      <c r="E22" s="2"/>
      <c r="F22" s="3">
        <f t="shared" si="0"/>
        <v>0</v>
      </c>
    </row>
    <row r="23" spans="1:10" ht="16.5" thickBot="1" x14ac:dyDescent="0.3">
      <c r="A23" s="5" t="s">
        <v>6</v>
      </c>
      <c r="B23" s="6"/>
      <c r="C23" s="7">
        <f>SUM(C21:C22)</f>
        <v>0</v>
      </c>
      <c r="D23" s="7">
        <f>SUM(D21:D22)</f>
        <v>0</v>
      </c>
      <c r="E23" s="7">
        <f t="shared" ref="E23" si="1">SUM(E22)</f>
        <v>0</v>
      </c>
      <c r="F23" s="8">
        <f>C23-E23</f>
        <v>0</v>
      </c>
    </row>
    <row r="24" spans="1:10" x14ac:dyDescent="0.25">
      <c r="A24" s="1">
        <v>6100</v>
      </c>
      <c r="B24" t="s">
        <v>30</v>
      </c>
      <c r="C24" s="2">
        <v>0</v>
      </c>
      <c r="D24" s="2">
        <v>0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14955</v>
      </c>
      <c r="D25" s="2">
        <v>5179</v>
      </c>
      <c r="E25" s="2"/>
      <c r="F25" s="3">
        <f t="shared" si="0"/>
        <v>-14955</v>
      </c>
    </row>
    <row r="26" spans="1:10" x14ac:dyDescent="0.25">
      <c r="A26" s="1">
        <v>6321</v>
      </c>
      <c r="B26" t="s">
        <v>32</v>
      </c>
      <c r="C26" s="2">
        <v>5812</v>
      </c>
      <c r="D26" s="2">
        <v>0</v>
      </c>
      <c r="E26" s="2"/>
      <c r="F26" s="3">
        <f t="shared" si="0"/>
        <v>-5812</v>
      </c>
    </row>
    <row r="27" spans="1:10" x14ac:dyDescent="0.25">
      <c r="A27" s="1">
        <v>6340</v>
      </c>
      <c r="B27" t="s">
        <v>33</v>
      </c>
      <c r="C27" s="2">
        <v>36676.03</v>
      </c>
      <c r="D27" s="2">
        <v>5361.56</v>
      </c>
      <c r="E27" s="2"/>
      <c r="F27" s="3">
        <f t="shared" si="0"/>
        <v>-36676.03</v>
      </c>
    </row>
    <row r="28" spans="1:10" x14ac:dyDescent="0.25">
      <c r="A28" s="1">
        <v>6360</v>
      </c>
      <c r="B28" t="s">
        <v>34</v>
      </c>
      <c r="C28" s="2">
        <v>47992.65</v>
      </c>
      <c r="D28" s="2">
        <v>705.34</v>
      </c>
      <c r="E28" s="2"/>
      <c r="F28" s="3">
        <f t="shared" si="0"/>
        <v>-47992.65</v>
      </c>
    </row>
    <row r="29" spans="1:10" x14ac:dyDescent="0.25">
      <c r="A29" s="1">
        <v>6400</v>
      </c>
      <c r="B29" t="s">
        <v>35</v>
      </c>
      <c r="C29" s="2">
        <v>1870</v>
      </c>
      <c r="D29" s="2">
        <v>0</v>
      </c>
      <c r="E29" s="2"/>
      <c r="F29" s="3">
        <f t="shared" si="0"/>
        <v>-1870</v>
      </c>
    </row>
    <row r="30" spans="1:10" x14ac:dyDescent="0.25">
      <c r="A30" s="1">
        <v>6500</v>
      </c>
      <c r="B30" t="s">
        <v>36</v>
      </c>
      <c r="C30" s="2">
        <v>0</v>
      </c>
      <c r="D30" s="2">
        <v>0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1615.2</v>
      </c>
      <c r="D31" s="2">
        <v>0</v>
      </c>
      <c r="E31" s="2"/>
      <c r="F31" s="3">
        <f t="shared" si="0"/>
        <v>-1615.2</v>
      </c>
      <c r="J31" s="2"/>
    </row>
    <row r="32" spans="1:10" x14ac:dyDescent="0.25">
      <c r="A32" s="1">
        <v>6540</v>
      </c>
      <c r="B32" t="s">
        <v>38</v>
      </c>
      <c r="C32" s="2">
        <v>0</v>
      </c>
      <c r="D32" s="2">
        <v>0</v>
      </c>
      <c r="E32" s="2"/>
      <c r="F32" s="3">
        <f t="shared" si="0"/>
        <v>0</v>
      </c>
      <c r="J32" s="2"/>
    </row>
    <row r="33" spans="1:10" x14ac:dyDescent="0.25">
      <c r="A33" s="1">
        <v>6550</v>
      </c>
      <c r="B33" t="s">
        <v>39</v>
      </c>
      <c r="C33" s="2">
        <v>448.75</v>
      </c>
      <c r="D33" s="2">
        <v>0</v>
      </c>
      <c r="E33" s="2"/>
      <c r="F33" s="3">
        <f t="shared" si="0"/>
        <v>-448.75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v>0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45209.25</v>
      </c>
      <c r="D36" s="2">
        <v>49376.99</v>
      </c>
      <c r="E36" s="2"/>
      <c r="F36" s="3">
        <f t="shared" si="0"/>
        <v>-45209.25</v>
      </c>
    </row>
    <row r="37" spans="1:10" x14ac:dyDescent="0.25">
      <c r="A37" s="1">
        <v>6620</v>
      </c>
      <c r="B37" t="s">
        <v>43</v>
      </c>
      <c r="C37" s="2">
        <v>0</v>
      </c>
      <c r="D37" s="2">
        <v>1273.8800000000001</v>
      </c>
      <c r="E37" s="2"/>
      <c r="F37" s="3">
        <f t="shared" si="0"/>
        <v>0</v>
      </c>
    </row>
    <row r="38" spans="1:10" x14ac:dyDescent="0.25">
      <c r="A38" s="1">
        <v>6690</v>
      </c>
      <c r="B38" t="s">
        <v>44</v>
      </c>
      <c r="C38" s="2">
        <v>354.6</v>
      </c>
      <c r="D38" s="2">
        <v>0</v>
      </c>
      <c r="F38" s="3">
        <f t="shared" si="0"/>
        <v>-354.6</v>
      </c>
    </row>
    <row r="39" spans="1:10" x14ac:dyDescent="0.25">
      <c r="A39" s="1">
        <v>6705</v>
      </c>
      <c r="B39" t="s">
        <v>45</v>
      </c>
      <c r="C39" s="2">
        <v>0</v>
      </c>
      <c r="D39" s="2">
        <v>0</v>
      </c>
      <c r="E39" s="2"/>
      <c r="F39" s="3">
        <f t="shared" si="0"/>
        <v>0</v>
      </c>
    </row>
    <row r="40" spans="1:10" x14ac:dyDescent="0.25">
      <c r="A40" s="1">
        <v>6790</v>
      </c>
      <c r="B40" t="s">
        <v>46</v>
      </c>
      <c r="C40" s="2">
        <v>0</v>
      </c>
      <c r="D40" s="2">
        <v>0</v>
      </c>
      <c r="E40" s="2"/>
      <c r="F40" s="3">
        <f t="shared" si="0"/>
        <v>0</v>
      </c>
    </row>
    <row r="41" spans="1:10" x14ac:dyDescent="0.25">
      <c r="A41" s="1">
        <v>6800</v>
      </c>
      <c r="B41" t="s">
        <v>47</v>
      </c>
      <c r="C41" s="2">
        <v>947.5</v>
      </c>
      <c r="D41" s="2">
        <v>0</v>
      </c>
      <c r="E41" s="2"/>
      <c r="F41" s="3">
        <f t="shared" si="0"/>
        <v>-947.5</v>
      </c>
    </row>
    <row r="42" spans="1:10" x14ac:dyDescent="0.25">
      <c r="A42" s="1">
        <v>6810</v>
      </c>
      <c r="B42" t="s">
        <v>48</v>
      </c>
      <c r="C42" s="2">
        <v>0</v>
      </c>
      <c r="D42" s="2">
        <v>0</v>
      </c>
      <c r="E42" s="2"/>
      <c r="F42" s="3">
        <f t="shared" si="0"/>
        <v>0</v>
      </c>
    </row>
    <row r="43" spans="1:10" x14ac:dyDescent="0.25">
      <c r="A43" s="1">
        <v>6840</v>
      </c>
      <c r="B43" t="s">
        <v>49</v>
      </c>
      <c r="C43" s="2">
        <v>0</v>
      </c>
      <c r="D43" s="2">
        <v>0</v>
      </c>
      <c r="E43" s="2"/>
      <c r="F43" s="3">
        <f t="shared" si="0"/>
        <v>0</v>
      </c>
    </row>
    <row r="44" spans="1:10" x14ac:dyDescent="0.25">
      <c r="A44" s="1">
        <v>6860</v>
      </c>
      <c r="B44" t="s">
        <v>50</v>
      </c>
      <c r="C44" s="2">
        <v>0</v>
      </c>
      <c r="D44" s="2">
        <v>0</v>
      </c>
      <c r="E44" s="2"/>
      <c r="F44" s="3">
        <f t="shared" si="0"/>
        <v>0</v>
      </c>
    </row>
    <row r="45" spans="1:10" x14ac:dyDescent="0.25">
      <c r="A45" s="1">
        <v>6890</v>
      </c>
      <c r="B45" t="s">
        <v>51</v>
      </c>
      <c r="C45" s="2">
        <v>5121.55</v>
      </c>
      <c r="D45" s="2">
        <v>0</v>
      </c>
      <c r="E45" s="2"/>
      <c r="F45" s="3">
        <f t="shared" si="0"/>
        <v>-5121.55</v>
      </c>
    </row>
    <row r="46" spans="1:10" x14ac:dyDescent="0.25">
      <c r="A46" s="1">
        <v>6907</v>
      </c>
      <c r="B46" t="s">
        <v>52</v>
      </c>
      <c r="C46" s="2">
        <v>7090</v>
      </c>
      <c r="D46" s="2">
        <v>0</v>
      </c>
      <c r="E46" s="2"/>
      <c r="F46" s="3">
        <f t="shared" si="0"/>
        <v>-7090</v>
      </c>
    </row>
    <row r="47" spans="1:10" x14ac:dyDescent="0.25">
      <c r="A47" s="1">
        <v>7000</v>
      </c>
      <c r="B47" t="s">
        <v>53</v>
      </c>
      <c r="C47" s="2">
        <v>0</v>
      </c>
      <c r="D47" s="2">
        <v>0</v>
      </c>
      <c r="E47" s="2"/>
      <c r="F47" s="3">
        <f t="shared" si="0"/>
        <v>0</v>
      </c>
    </row>
    <row r="48" spans="1:10" x14ac:dyDescent="0.25">
      <c r="A48" s="1">
        <v>7100</v>
      </c>
      <c r="B48" t="s">
        <v>54</v>
      </c>
      <c r="C48" s="2">
        <v>0</v>
      </c>
      <c r="D48" s="2">
        <v>0</v>
      </c>
      <c r="E48" s="2"/>
      <c r="F48" s="3">
        <f t="shared" si="0"/>
        <v>0</v>
      </c>
    </row>
    <row r="49" spans="1:6" x14ac:dyDescent="0.25">
      <c r="A49" s="1">
        <v>7140</v>
      </c>
      <c r="B49" t="s">
        <v>55</v>
      </c>
      <c r="C49" s="2">
        <v>0</v>
      </c>
      <c r="D49" s="2">
        <v>0</v>
      </c>
      <c r="E49" s="2"/>
      <c r="F49" s="3">
        <f t="shared" si="0"/>
        <v>0</v>
      </c>
    </row>
    <row r="50" spans="1:6" x14ac:dyDescent="0.25">
      <c r="A50" s="1">
        <v>7320</v>
      </c>
      <c r="B50" t="s">
        <v>56</v>
      </c>
      <c r="C50" s="2">
        <v>0</v>
      </c>
      <c r="D50" s="2">
        <v>0</v>
      </c>
      <c r="E50" s="2"/>
      <c r="F50" s="3">
        <f t="shared" si="0"/>
        <v>0</v>
      </c>
    </row>
    <row r="51" spans="1:6" x14ac:dyDescent="0.25">
      <c r="A51" s="1">
        <v>741</v>
      </c>
      <c r="B51" t="s">
        <v>57</v>
      </c>
      <c r="C51" s="2">
        <v>0</v>
      </c>
      <c r="D51" s="2">
        <v>0</v>
      </c>
      <c r="E51" s="2"/>
      <c r="F51" s="3">
        <f t="shared" si="0"/>
        <v>0</v>
      </c>
    </row>
    <row r="52" spans="1:6" x14ac:dyDescent="0.25">
      <c r="A52" s="1">
        <v>7430</v>
      </c>
      <c r="B52" t="s">
        <v>8</v>
      </c>
      <c r="C52" s="2">
        <v>0</v>
      </c>
      <c r="D52" s="2">
        <v>0</v>
      </c>
      <c r="E52" s="2"/>
      <c r="F52" s="3">
        <f t="shared" si="0"/>
        <v>0</v>
      </c>
    </row>
    <row r="53" spans="1:6" x14ac:dyDescent="0.25">
      <c r="A53" s="1">
        <v>7500</v>
      </c>
      <c r="B53" t="s">
        <v>58</v>
      </c>
      <c r="C53" s="2">
        <v>39123.660000000003</v>
      </c>
      <c r="D53" s="2">
        <v>6505.5</v>
      </c>
      <c r="E53" s="2"/>
      <c r="F53" s="3">
        <f t="shared" si="0"/>
        <v>-39123.660000000003</v>
      </c>
    </row>
    <row r="54" spans="1:6" x14ac:dyDescent="0.25">
      <c r="A54" s="1">
        <v>7740</v>
      </c>
      <c r="B54" t="s">
        <v>59</v>
      </c>
      <c r="C54" s="2">
        <v>0</v>
      </c>
      <c r="D54" s="2">
        <v>0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0</v>
      </c>
      <c r="D55" s="2">
        <v>0</v>
      </c>
      <c r="E55" s="2"/>
      <c r="F55" s="3">
        <f t="shared" si="0"/>
        <v>0</v>
      </c>
    </row>
    <row r="56" spans="1:6" x14ac:dyDescent="0.25">
      <c r="A56" s="1">
        <v>7790</v>
      </c>
      <c r="B56" t="s">
        <v>60</v>
      </c>
      <c r="C56" s="2">
        <v>0</v>
      </c>
      <c r="D56" s="2">
        <v>0</v>
      </c>
      <c r="E56" s="2"/>
      <c r="F56" s="3">
        <f t="shared" si="0"/>
        <v>0</v>
      </c>
    </row>
    <row r="57" spans="1:6" ht="15.75" thickBot="1" x14ac:dyDescent="0.3">
      <c r="A57" s="1">
        <v>7831</v>
      </c>
      <c r="B57" t="s">
        <v>61</v>
      </c>
      <c r="C57" s="2">
        <v>0</v>
      </c>
      <c r="D57" s="2">
        <v>0</v>
      </c>
      <c r="E57" s="2"/>
      <c r="F57" s="3">
        <f t="shared" si="0"/>
        <v>0</v>
      </c>
    </row>
    <row r="58" spans="1:6" ht="16.5" thickBot="1" x14ac:dyDescent="0.3">
      <c r="A58" s="9" t="s">
        <v>7</v>
      </c>
      <c r="B58" s="6"/>
      <c r="C58" s="7">
        <f>SUM(C24:C57)</f>
        <v>207216.19</v>
      </c>
      <c r="D58" s="7">
        <f>SUM(D24:D57)</f>
        <v>68402.26999999999</v>
      </c>
      <c r="E58" s="7">
        <f>SUM(E24:E57)</f>
        <v>0</v>
      </c>
      <c r="F58" s="8">
        <f t="shared" si="0"/>
        <v>-207216.19</v>
      </c>
    </row>
    <row r="59" spans="1:6" x14ac:dyDescent="0.25">
      <c r="A59" s="1">
        <v>8040</v>
      </c>
      <c r="B59" t="s">
        <v>10</v>
      </c>
      <c r="C59" s="2">
        <v>0</v>
      </c>
      <c r="D59" s="2">
        <v>0</v>
      </c>
      <c r="E59" s="2"/>
      <c r="F59" s="3">
        <f t="shared" si="0"/>
        <v>0</v>
      </c>
    </row>
    <row r="60" spans="1:6" x14ac:dyDescent="0.25">
      <c r="A60" s="1">
        <v>8050</v>
      </c>
      <c r="B60" t="s">
        <v>62</v>
      </c>
      <c r="C60" s="2">
        <v>0</v>
      </c>
      <c r="D60" s="2">
        <v>0</v>
      </c>
      <c r="E60" s="2"/>
      <c r="F60" s="3">
        <f t="shared" si="0"/>
        <v>0</v>
      </c>
    </row>
    <row r="61" spans="1:6" ht="15.75" thickBot="1" x14ac:dyDescent="0.3">
      <c r="A61" s="1">
        <v>8155</v>
      </c>
      <c r="B61" t="s">
        <v>63</v>
      </c>
      <c r="C61" s="2">
        <v>423.81</v>
      </c>
      <c r="D61" s="2">
        <v>0</v>
      </c>
      <c r="E61" s="2"/>
      <c r="F61" s="3">
        <f t="shared" si="0"/>
        <v>-423.81</v>
      </c>
    </row>
    <row r="62" spans="1:6" ht="16.5" thickBot="1" x14ac:dyDescent="0.3">
      <c r="A62" s="9" t="s">
        <v>11</v>
      </c>
      <c r="B62" s="7"/>
      <c r="C62" s="7">
        <f>SUM(C59:C61)</f>
        <v>423.81</v>
      </c>
      <c r="D62" s="7">
        <f>SUM(D59:D61)</f>
        <v>0</v>
      </c>
      <c r="E62" s="7">
        <f>SUM(E59:E61)</f>
        <v>0</v>
      </c>
      <c r="F62" s="8">
        <f>SUM(F59:F61)</f>
        <v>-423.81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204140</v>
      </c>
      <c r="D64" s="12">
        <f>D15+D20+D23+D58+D62</f>
        <v>68402.26999999999</v>
      </c>
      <c r="E64" s="12">
        <f t="shared" ref="E64:F64" si="2">E20+E23+E58+E62</f>
        <v>0</v>
      </c>
      <c r="F64" s="13">
        <f t="shared" si="2"/>
        <v>-207640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40" workbookViewId="0">
      <selection activeCell="A2" sqref="A2"/>
    </sheetView>
  </sheetViews>
  <sheetFormatPr baseColWidth="10" defaultRowHeight="15" x14ac:dyDescent="0.25"/>
  <cols>
    <col min="1" max="1" width="22" bestFit="1" customWidth="1"/>
    <col min="2" max="2" width="37.140625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65</v>
      </c>
      <c r="C4" s="2">
        <v>0</v>
      </c>
      <c r="D4" s="2">
        <v>0</v>
      </c>
      <c r="E4" s="2"/>
      <c r="F4" s="2">
        <f>E4-C4</f>
        <v>0</v>
      </c>
    </row>
    <row r="5" spans="1:6" x14ac:dyDescent="0.25">
      <c r="A5" s="1">
        <v>3101</v>
      </c>
      <c r="B5" t="s">
        <v>16</v>
      </c>
      <c r="C5" s="2">
        <v>0</v>
      </c>
      <c r="D5" s="2">
        <v>0</v>
      </c>
      <c r="E5" s="2"/>
      <c r="F5" s="2">
        <f t="shared" ref="F5:F61" si="0">E5-C5</f>
        <v>0</v>
      </c>
    </row>
    <row r="6" spans="1:6" x14ac:dyDescent="0.25">
      <c r="A6" s="1">
        <v>3102</v>
      </c>
      <c r="B6" t="s">
        <v>3</v>
      </c>
      <c r="C6" s="2">
        <v>0</v>
      </c>
      <c r="D6" s="2">
        <v>0</v>
      </c>
      <c r="E6" s="2"/>
      <c r="F6" s="2">
        <f t="shared" si="0"/>
        <v>0</v>
      </c>
    </row>
    <row r="7" spans="1:6" x14ac:dyDescent="0.25">
      <c r="A7" s="1">
        <v>3200</v>
      </c>
      <c r="B7" t="s">
        <v>17</v>
      </c>
      <c r="C7" s="2">
        <v>0</v>
      </c>
      <c r="D7" s="2">
        <v>0</v>
      </c>
      <c r="E7" s="2"/>
      <c r="F7" s="2">
        <f t="shared" si="0"/>
        <v>0</v>
      </c>
    </row>
    <row r="8" spans="1:6" x14ac:dyDescent="0.25">
      <c r="A8" s="1">
        <v>3201</v>
      </c>
      <c r="B8" t="s">
        <v>18</v>
      </c>
      <c r="C8" s="2">
        <v>0</v>
      </c>
      <c r="D8" s="2">
        <v>0</v>
      </c>
      <c r="E8" s="2"/>
      <c r="F8" s="2">
        <f t="shared" si="0"/>
        <v>0</v>
      </c>
    </row>
    <row r="9" spans="1:6" x14ac:dyDescent="0.25">
      <c r="A9" s="1">
        <v>3202</v>
      </c>
      <c r="B9" t="s">
        <v>4</v>
      </c>
      <c r="C9" s="2">
        <v>0</v>
      </c>
      <c r="D9" s="2">
        <v>0</v>
      </c>
      <c r="E9" s="2"/>
      <c r="F9" s="2">
        <f t="shared" si="0"/>
        <v>0</v>
      </c>
    </row>
    <row r="10" spans="1:6" x14ac:dyDescent="0.25">
      <c r="A10" s="1">
        <v>3203</v>
      </c>
      <c r="B10" t="s">
        <v>19</v>
      </c>
      <c r="C10" s="2">
        <v>0</v>
      </c>
      <c r="D10" s="2">
        <v>0</v>
      </c>
      <c r="E10" s="2"/>
      <c r="F10" s="2">
        <f t="shared" si="0"/>
        <v>0</v>
      </c>
    </row>
    <row r="11" spans="1:6" x14ac:dyDescent="0.25">
      <c r="A11" s="1">
        <v>3445</v>
      </c>
      <c r="B11" t="s">
        <v>20</v>
      </c>
      <c r="C11" s="2">
        <v>0</v>
      </c>
      <c r="D11" s="2">
        <v>0</v>
      </c>
      <c r="E11" s="2"/>
      <c r="F11" s="2">
        <f t="shared" si="0"/>
        <v>0</v>
      </c>
    </row>
    <row r="12" spans="1:6" x14ac:dyDescent="0.25">
      <c r="A12" s="1">
        <v>3620</v>
      </c>
      <c r="B12" t="s">
        <v>21</v>
      </c>
      <c r="C12" s="2">
        <v>-3000</v>
      </c>
      <c r="D12" s="2">
        <v>-17000</v>
      </c>
      <c r="E12" s="2"/>
      <c r="F12" s="2">
        <f t="shared" si="0"/>
        <v>3000</v>
      </c>
    </row>
    <row r="13" spans="1:6" x14ac:dyDescent="0.25">
      <c r="A13" s="1">
        <v>3900</v>
      </c>
      <c r="B13" t="s">
        <v>22</v>
      </c>
      <c r="C13" s="2">
        <v>0</v>
      </c>
      <c r="D13" s="2">
        <v>0</v>
      </c>
      <c r="E13" s="2"/>
      <c r="F13" s="2">
        <f t="shared" si="0"/>
        <v>0</v>
      </c>
    </row>
    <row r="14" spans="1:6" ht="15.75" thickBot="1" x14ac:dyDescent="0.3">
      <c r="A14" s="1">
        <v>3950</v>
      </c>
      <c r="B14" t="s">
        <v>23</v>
      </c>
      <c r="C14" s="2">
        <v>0</v>
      </c>
      <c r="D14" s="2">
        <v>0</v>
      </c>
      <c r="E14" s="2"/>
      <c r="F14" s="2">
        <f t="shared" si="0"/>
        <v>0</v>
      </c>
    </row>
    <row r="15" spans="1:6" ht="16.5" thickBot="1" x14ac:dyDescent="0.3">
      <c r="A15" s="5" t="s">
        <v>2</v>
      </c>
      <c r="B15" s="14"/>
      <c r="C15" s="7">
        <f>SUM(C4:C14)</f>
        <v>-3000</v>
      </c>
      <c r="D15" s="7">
        <f>SUM(D4:D14)</f>
        <v>-17000</v>
      </c>
      <c r="E15" s="15"/>
      <c r="F15" s="8">
        <f>E15-C15</f>
        <v>3000</v>
      </c>
    </row>
    <row r="16" spans="1:6" x14ac:dyDescent="0.25">
      <c r="A16" s="1">
        <v>4000</v>
      </c>
      <c r="B16" s="16" t="s">
        <v>25</v>
      </c>
      <c r="C16" s="2">
        <v>0</v>
      </c>
      <c r="D16" s="2">
        <v>0</v>
      </c>
      <c r="E16" s="2"/>
      <c r="F16" s="2">
        <f t="shared" si="0"/>
        <v>0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0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0</v>
      </c>
      <c r="D18" s="2">
        <v>0</v>
      </c>
      <c r="E18" s="2"/>
      <c r="F18" s="2">
        <f t="shared" si="0"/>
        <v>0</v>
      </c>
    </row>
    <row r="19" spans="1:10" ht="15.75" thickBot="1" x14ac:dyDescent="0.3">
      <c r="A19" s="1">
        <v>4030</v>
      </c>
      <c r="B19" s="16" t="s">
        <v>28</v>
      </c>
      <c r="C19" s="2">
        <v>0</v>
      </c>
      <c r="D19" s="2">
        <v>0</v>
      </c>
      <c r="E19" s="2"/>
      <c r="F19" s="2">
        <f t="shared" si="0"/>
        <v>0</v>
      </c>
    </row>
    <row r="20" spans="1:10" ht="16.5" thickBot="1" x14ac:dyDescent="0.3">
      <c r="A20" s="5" t="s">
        <v>24</v>
      </c>
      <c r="B20" s="6"/>
      <c r="C20" s="7">
        <f>SUM(C16:C19)</f>
        <v>0</v>
      </c>
      <c r="D20" s="7">
        <f>SUM(D16:D19)</f>
        <v>0</v>
      </c>
      <c r="E20" s="7">
        <f>SUM(E4:E19)</f>
        <v>0</v>
      </c>
      <c r="F20" s="8">
        <f>E20-C20</f>
        <v>0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>
        <v>0</v>
      </c>
      <c r="D22" s="2">
        <v>0</v>
      </c>
      <c r="E22" s="2"/>
      <c r="F22" s="3">
        <f t="shared" si="0"/>
        <v>0</v>
      </c>
    </row>
    <row r="23" spans="1:10" ht="16.5" thickBot="1" x14ac:dyDescent="0.3">
      <c r="A23" s="5" t="s">
        <v>6</v>
      </c>
      <c r="B23" s="6"/>
      <c r="C23" s="7">
        <f>SUM(C21:C22)</f>
        <v>0</v>
      </c>
      <c r="D23" s="7">
        <f>SUM(D21:D22)</f>
        <v>0</v>
      </c>
      <c r="E23" s="7">
        <f t="shared" ref="E23" si="1">SUM(E22)</f>
        <v>0</v>
      </c>
      <c r="F23" s="8">
        <f>C23-E23</f>
        <v>0</v>
      </c>
    </row>
    <row r="24" spans="1:10" x14ac:dyDescent="0.25">
      <c r="A24" s="1">
        <v>6100</v>
      </c>
      <c r="B24" t="s">
        <v>30</v>
      </c>
      <c r="C24" s="2">
        <v>0</v>
      </c>
      <c r="D24" s="2">
        <v>1424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0</v>
      </c>
      <c r="D25" s="2">
        <v>0</v>
      </c>
      <c r="E25" s="2"/>
      <c r="F25" s="3">
        <f t="shared" si="0"/>
        <v>0</v>
      </c>
    </row>
    <row r="26" spans="1:10" x14ac:dyDescent="0.25">
      <c r="A26" s="1">
        <v>6321</v>
      </c>
      <c r="B26" t="s">
        <v>32</v>
      </c>
      <c r="C26" s="2">
        <v>0</v>
      </c>
      <c r="D26" s="2">
        <v>0</v>
      </c>
      <c r="E26" s="2"/>
      <c r="F26" s="3">
        <f t="shared" si="0"/>
        <v>0</v>
      </c>
    </row>
    <row r="27" spans="1:10" x14ac:dyDescent="0.25">
      <c r="A27" s="1">
        <v>6340</v>
      </c>
      <c r="B27" t="s">
        <v>33</v>
      </c>
      <c r="C27" s="2">
        <v>0</v>
      </c>
      <c r="D27" s="2">
        <v>0</v>
      </c>
      <c r="E27" s="2"/>
      <c r="F27" s="3">
        <f t="shared" si="0"/>
        <v>0</v>
      </c>
    </row>
    <row r="28" spans="1:10" x14ac:dyDescent="0.25">
      <c r="A28" s="1">
        <v>6360</v>
      </c>
      <c r="B28" t="s">
        <v>34</v>
      </c>
      <c r="C28" s="2">
        <v>0</v>
      </c>
      <c r="D28" s="2">
        <v>0</v>
      </c>
      <c r="E28" s="2"/>
      <c r="F28" s="3">
        <f t="shared" si="0"/>
        <v>0</v>
      </c>
    </row>
    <row r="29" spans="1:10" x14ac:dyDescent="0.25">
      <c r="A29" s="1">
        <v>6400</v>
      </c>
      <c r="B29" t="s">
        <v>35</v>
      </c>
      <c r="C29" s="2">
        <v>0</v>
      </c>
      <c r="D29" s="2">
        <v>0</v>
      </c>
      <c r="E29" s="2"/>
      <c r="F29" s="3">
        <f t="shared" si="0"/>
        <v>0</v>
      </c>
    </row>
    <row r="30" spans="1:10" x14ac:dyDescent="0.25">
      <c r="A30" s="1">
        <v>6500</v>
      </c>
      <c r="B30" t="s">
        <v>36</v>
      </c>
      <c r="C30" s="2">
        <v>0</v>
      </c>
      <c r="D30" s="2">
        <v>118761.4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0</v>
      </c>
      <c r="D31" s="2">
        <v>0</v>
      </c>
      <c r="E31" s="2"/>
      <c r="F31" s="3">
        <f t="shared" si="0"/>
        <v>0</v>
      </c>
      <c r="J31" s="2"/>
    </row>
    <row r="32" spans="1:10" x14ac:dyDescent="0.25">
      <c r="A32" s="1">
        <v>6540</v>
      </c>
      <c r="B32" t="s">
        <v>38</v>
      </c>
      <c r="C32" s="2">
        <v>0</v>
      </c>
      <c r="D32" s="2">
        <v>0</v>
      </c>
      <c r="E32" s="2"/>
      <c r="F32" s="3">
        <f t="shared" si="0"/>
        <v>0</v>
      </c>
      <c r="J32" s="2"/>
    </row>
    <row r="33" spans="1:10" x14ac:dyDescent="0.25">
      <c r="A33" s="1">
        <v>6550</v>
      </c>
      <c r="B33" t="s">
        <v>39</v>
      </c>
      <c r="C33" s="2">
        <v>0</v>
      </c>
      <c r="D33" s="2">
        <v>0</v>
      </c>
      <c r="E33" s="2"/>
      <c r="F33" s="3">
        <f t="shared" si="0"/>
        <v>0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v>0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0</v>
      </c>
      <c r="D36" s="2">
        <v>0</v>
      </c>
      <c r="E36" s="2"/>
      <c r="F36" s="3">
        <f t="shared" si="0"/>
        <v>0</v>
      </c>
    </row>
    <row r="37" spans="1:10" x14ac:dyDescent="0.25">
      <c r="A37" s="1">
        <v>6620</v>
      </c>
      <c r="B37" t="s">
        <v>43</v>
      </c>
      <c r="C37" s="2">
        <v>56156.7</v>
      </c>
      <c r="D37" s="2">
        <v>114911</v>
      </c>
      <c r="E37" s="2"/>
      <c r="F37" s="3">
        <f t="shared" si="0"/>
        <v>-56156.7</v>
      </c>
    </row>
    <row r="38" spans="1:10" x14ac:dyDescent="0.25">
      <c r="A38" s="1">
        <v>6690</v>
      </c>
      <c r="B38" t="s">
        <v>44</v>
      </c>
      <c r="C38" s="2">
        <v>0</v>
      </c>
      <c r="D38" s="2">
        <v>0</v>
      </c>
      <c r="F38" s="3">
        <f t="shared" si="0"/>
        <v>0</v>
      </c>
    </row>
    <row r="39" spans="1:10" x14ac:dyDescent="0.25">
      <c r="A39" s="1">
        <v>6705</v>
      </c>
      <c r="B39" t="s">
        <v>45</v>
      </c>
      <c r="C39" s="2">
        <v>0</v>
      </c>
      <c r="D39" s="2">
        <v>0</v>
      </c>
      <c r="E39" s="2"/>
      <c r="F39" s="3">
        <f t="shared" si="0"/>
        <v>0</v>
      </c>
    </row>
    <row r="40" spans="1:10" x14ac:dyDescent="0.25">
      <c r="A40" s="1">
        <v>6790</v>
      </c>
      <c r="B40" t="s">
        <v>46</v>
      </c>
      <c r="C40" s="2">
        <v>0</v>
      </c>
      <c r="D40" s="2">
        <v>11337.5</v>
      </c>
      <c r="E40" s="2"/>
      <c r="F40" s="3">
        <f t="shared" si="0"/>
        <v>0</v>
      </c>
    </row>
    <row r="41" spans="1:10" x14ac:dyDescent="0.25">
      <c r="A41" s="1">
        <v>6800</v>
      </c>
      <c r="B41" t="s">
        <v>47</v>
      </c>
      <c r="C41" s="2">
        <v>0</v>
      </c>
      <c r="D41" s="2">
        <v>0</v>
      </c>
      <c r="E41" s="2"/>
      <c r="F41" s="3">
        <f t="shared" si="0"/>
        <v>0</v>
      </c>
    </row>
    <row r="42" spans="1:10" x14ac:dyDescent="0.25">
      <c r="A42" s="1">
        <v>6810</v>
      </c>
      <c r="B42" t="s">
        <v>48</v>
      </c>
      <c r="C42" s="2">
        <v>0</v>
      </c>
      <c r="D42" s="2">
        <v>0</v>
      </c>
      <c r="E42" s="2"/>
      <c r="F42" s="3">
        <f t="shared" si="0"/>
        <v>0</v>
      </c>
    </row>
    <row r="43" spans="1:10" x14ac:dyDescent="0.25">
      <c r="A43" s="1">
        <v>6840</v>
      </c>
      <c r="B43" t="s">
        <v>49</v>
      </c>
      <c r="C43" s="2">
        <v>0</v>
      </c>
      <c r="D43" s="2">
        <v>0</v>
      </c>
      <c r="E43" s="2"/>
      <c r="F43" s="3">
        <f t="shared" si="0"/>
        <v>0</v>
      </c>
    </row>
    <row r="44" spans="1:10" x14ac:dyDescent="0.25">
      <c r="A44" s="1">
        <v>6860</v>
      </c>
      <c r="B44" t="s">
        <v>50</v>
      </c>
      <c r="C44" s="2">
        <v>0</v>
      </c>
      <c r="D44" s="2">
        <v>0</v>
      </c>
      <c r="E44" s="2"/>
      <c r="F44" s="3">
        <f t="shared" si="0"/>
        <v>0</v>
      </c>
    </row>
    <row r="45" spans="1:10" x14ac:dyDescent="0.25">
      <c r="A45" s="1">
        <v>6890</v>
      </c>
      <c r="B45" t="s">
        <v>51</v>
      </c>
      <c r="C45" s="2">
        <v>0</v>
      </c>
      <c r="D45" s="2">
        <v>0</v>
      </c>
      <c r="E45" s="2"/>
      <c r="F45" s="3">
        <f t="shared" si="0"/>
        <v>0</v>
      </c>
    </row>
    <row r="46" spans="1:10" x14ac:dyDescent="0.25">
      <c r="A46" s="1">
        <v>6907</v>
      </c>
      <c r="B46" t="s">
        <v>52</v>
      </c>
      <c r="C46" s="2">
        <v>0</v>
      </c>
      <c r="D46" s="2">
        <v>0</v>
      </c>
      <c r="E46" s="2"/>
      <c r="F46" s="3">
        <f t="shared" si="0"/>
        <v>0</v>
      </c>
    </row>
    <row r="47" spans="1:10" x14ac:dyDescent="0.25">
      <c r="A47" s="1">
        <v>7000</v>
      </c>
      <c r="B47" t="s">
        <v>53</v>
      </c>
      <c r="C47" s="2">
        <v>22799</v>
      </c>
      <c r="D47" s="2">
        <v>0</v>
      </c>
      <c r="E47" s="2"/>
      <c r="F47" s="3">
        <f t="shared" si="0"/>
        <v>-22799</v>
      </c>
    </row>
    <row r="48" spans="1:10" x14ac:dyDescent="0.25">
      <c r="A48" s="1">
        <v>7100</v>
      </c>
      <c r="B48" t="s">
        <v>54</v>
      </c>
      <c r="C48" s="2">
        <v>0</v>
      </c>
      <c r="D48" s="2">
        <v>0</v>
      </c>
      <c r="E48" s="2"/>
      <c r="F48" s="3">
        <f t="shared" si="0"/>
        <v>0</v>
      </c>
    </row>
    <row r="49" spans="1:6" x14ac:dyDescent="0.25">
      <c r="A49" s="1">
        <v>7140</v>
      </c>
      <c r="B49" t="s">
        <v>55</v>
      </c>
      <c r="C49" s="2">
        <v>0</v>
      </c>
      <c r="D49" s="2">
        <v>0</v>
      </c>
      <c r="E49" s="2"/>
      <c r="F49" s="3">
        <f t="shared" si="0"/>
        <v>0</v>
      </c>
    </row>
    <row r="50" spans="1:6" x14ac:dyDescent="0.25">
      <c r="A50" s="1">
        <v>7320</v>
      </c>
      <c r="B50" t="s">
        <v>56</v>
      </c>
      <c r="C50" s="2">
        <v>0</v>
      </c>
      <c r="D50" s="2">
        <v>0</v>
      </c>
      <c r="E50" s="2"/>
      <c r="F50" s="3">
        <f t="shared" si="0"/>
        <v>0</v>
      </c>
    </row>
    <row r="51" spans="1:6" x14ac:dyDescent="0.25">
      <c r="A51" s="1">
        <v>741</v>
      </c>
      <c r="B51" t="s">
        <v>57</v>
      </c>
      <c r="C51" s="2">
        <v>0</v>
      </c>
      <c r="D51" s="2">
        <v>0</v>
      </c>
      <c r="E51" s="2"/>
      <c r="F51" s="3">
        <f t="shared" si="0"/>
        <v>0</v>
      </c>
    </row>
    <row r="52" spans="1:6" x14ac:dyDescent="0.25">
      <c r="A52" s="1">
        <v>7430</v>
      </c>
      <c r="B52" t="s">
        <v>8</v>
      </c>
      <c r="C52" s="2">
        <v>0</v>
      </c>
      <c r="D52" s="2">
        <v>0</v>
      </c>
      <c r="E52" s="2"/>
      <c r="F52" s="3">
        <f t="shared" si="0"/>
        <v>0</v>
      </c>
    </row>
    <row r="53" spans="1:6" x14ac:dyDescent="0.25">
      <c r="A53" s="1">
        <v>7500</v>
      </c>
      <c r="B53" t="s">
        <v>58</v>
      </c>
      <c r="C53" s="2">
        <v>31205.97</v>
      </c>
      <c r="D53" s="2">
        <v>-19462.28</v>
      </c>
      <c r="E53" s="2"/>
      <c r="F53" s="3">
        <f t="shared" si="0"/>
        <v>-31205.97</v>
      </c>
    </row>
    <row r="54" spans="1:6" x14ac:dyDescent="0.25">
      <c r="A54" s="1">
        <v>7740</v>
      </c>
      <c r="B54" t="s">
        <v>59</v>
      </c>
      <c r="C54" s="2">
        <v>0</v>
      </c>
      <c r="D54" s="2">
        <v>0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0</v>
      </c>
      <c r="D55" s="2">
        <v>0</v>
      </c>
      <c r="E55" s="2"/>
      <c r="F55" s="3">
        <f t="shared" si="0"/>
        <v>0</v>
      </c>
    </row>
    <row r="56" spans="1:6" x14ac:dyDescent="0.25">
      <c r="A56" s="1">
        <v>7790</v>
      </c>
      <c r="B56" t="s">
        <v>60</v>
      </c>
      <c r="C56" s="2">
        <v>0</v>
      </c>
      <c r="D56" s="2">
        <v>0</v>
      </c>
      <c r="E56" s="2"/>
      <c r="F56" s="3">
        <f t="shared" si="0"/>
        <v>0</v>
      </c>
    </row>
    <row r="57" spans="1:6" ht="15.75" thickBot="1" x14ac:dyDescent="0.3">
      <c r="A57" s="1">
        <v>7831</v>
      </c>
      <c r="B57" t="s">
        <v>61</v>
      </c>
      <c r="C57" s="2">
        <v>0</v>
      </c>
      <c r="D57" s="2">
        <v>0</v>
      </c>
      <c r="E57" s="2"/>
      <c r="F57" s="3">
        <f t="shared" si="0"/>
        <v>0</v>
      </c>
    </row>
    <row r="58" spans="1:6" ht="16.5" thickBot="1" x14ac:dyDescent="0.3">
      <c r="A58" s="9" t="s">
        <v>7</v>
      </c>
      <c r="B58" s="6"/>
      <c r="C58" s="7">
        <f>SUM(C24:C57)</f>
        <v>110161.67</v>
      </c>
      <c r="D58" s="7">
        <f>SUM(D24:D57)</f>
        <v>226971.62</v>
      </c>
      <c r="E58" s="7">
        <f>SUM(E24:E57)</f>
        <v>0</v>
      </c>
      <c r="F58" s="8">
        <f t="shared" si="0"/>
        <v>-110161.67</v>
      </c>
    </row>
    <row r="59" spans="1:6" x14ac:dyDescent="0.25">
      <c r="A59" s="1">
        <v>8040</v>
      </c>
      <c r="B59" t="s">
        <v>10</v>
      </c>
      <c r="C59" s="2">
        <v>0</v>
      </c>
      <c r="D59" s="2">
        <v>0</v>
      </c>
      <c r="E59" s="2"/>
      <c r="F59" s="3">
        <f t="shared" si="0"/>
        <v>0</v>
      </c>
    </row>
    <row r="60" spans="1:6" x14ac:dyDescent="0.25">
      <c r="A60" s="1">
        <v>8050</v>
      </c>
      <c r="B60" t="s">
        <v>62</v>
      </c>
      <c r="C60" s="2">
        <v>0</v>
      </c>
      <c r="D60" s="2">
        <v>0</v>
      </c>
      <c r="E60" s="2"/>
      <c r="F60" s="3">
        <f t="shared" si="0"/>
        <v>0</v>
      </c>
    </row>
    <row r="61" spans="1:6" ht="15.75" thickBot="1" x14ac:dyDescent="0.3">
      <c r="A61" s="1">
        <v>8155</v>
      </c>
      <c r="B61" t="s">
        <v>63</v>
      </c>
      <c r="C61" s="2">
        <v>0</v>
      </c>
      <c r="D61" s="2">
        <v>0</v>
      </c>
      <c r="E61" s="2"/>
      <c r="F61" s="3">
        <f t="shared" si="0"/>
        <v>0</v>
      </c>
    </row>
    <row r="62" spans="1:6" ht="16.5" thickBot="1" x14ac:dyDescent="0.3">
      <c r="A62" s="9" t="s">
        <v>11</v>
      </c>
      <c r="B62" s="7"/>
      <c r="C62" s="7">
        <f>SUM(C59:C61)</f>
        <v>0</v>
      </c>
      <c r="D62" s="7">
        <f>SUM(D59:D61)</f>
        <v>0</v>
      </c>
      <c r="E62" s="7">
        <f>SUM(E59:E61)</f>
        <v>0</v>
      </c>
      <c r="F62" s="8">
        <f>SUM(F59:F61)</f>
        <v>0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107161.67</v>
      </c>
      <c r="D64" s="12">
        <f>D15+D20+D23+D58+D62</f>
        <v>209971.62</v>
      </c>
      <c r="E64" s="12">
        <f t="shared" ref="E64:F64" si="2">E20+E23+E58+E62</f>
        <v>0</v>
      </c>
      <c r="F64" s="13">
        <f t="shared" si="2"/>
        <v>-110161.67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37" workbookViewId="0">
      <selection activeCell="A2" sqref="A2"/>
    </sheetView>
  </sheetViews>
  <sheetFormatPr baseColWidth="10" defaultRowHeight="15" x14ac:dyDescent="0.25"/>
  <cols>
    <col min="1" max="1" width="22" bestFit="1" customWidth="1"/>
    <col min="2" max="2" width="37.140625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65</v>
      </c>
      <c r="C4" s="2">
        <v>0</v>
      </c>
      <c r="D4" s="2">
        <v>0</v>
      </c>
      <c r="E4" s="2"/>
      <c r="F4" s="2">
        <f>E4-C4</f>
        <v>0</v>
      </c>
    </row>
    <row r="5" spans="1:6" x14ac:dyDescent="0.25">
      <c r="A5" s="1">
        <v>3101</v>
      </c>
      <c r="B5" t="s">
        <v>16</v>
      </c>
      <c r="C5" s="2">
        <v>-16953</v>
      </c>
      <c r="D5" s="2">
        <v>0</v>
      </c>
      <c r="E5" s="2"/>
      <c r="F5" s="2">
        <f t="shared" ref="F5:F61" si="0">E5-C5</f>
        <v>16953</v>
      </c>
    </row>
    <row r="6" spans="1:6" x14ac:dyDescent="0.25">
      <c r="A6" s="1">
        <v>3102</v>
      </c>
      <c r="B6" t="s">
        <v>3</v>
      </c>
      <c r="C6" s="2">
        <v>0</v>
      </c>
      <c r="D6" s="2">
        <v>0</v>
      </c>
      <c r="E6" s="2"/>
      <c r="F6" s="2">
        <f t="shared" si="0"/>
        <v>0</v>
      </c>
    </row>
    <row r="7" spans="1:6" x14ac:dyDescent="0.25">
      <c r="A7" s="1">
        <v>3200</v>
      </c>
      <c r="B7" t="s">
        <v>17</v>
      </c>
      <c r="C7" s="2">
        <v>0</v>
      </c>
      <c r="D7" s="2">
        <v>0</v>
      </c>
      <c r="E7" s="2"/>
      <c r="F7" s="2">
        <f t="shared" si="0"/>
        <v>0</v>
      </c>
    </row>
    <row r="8" spans="1:6" x14ac:dyDescent="0.25">
      <c r="A8" s="1">
        <v>3201</v>
      </c>
      <c r="B8" t="s">
        <v>18</v>
      </c>
      <c r="C8" s="2">
        <v>0</v>
      </c>
      <c r="D8" s="2">
        <v>0</v>
      </c>
      <c r="E8" s="2"/>
      <c r="F8" s="2">
        <f t="shared" si="0"/>
        <v>0</v>
      </c>
    </row>
    <row r="9" spans="1:6" x14ac:dyDescent="0.25">
      <c r="A9" s="1">
        <v>3202</v>
      </c>
      <c r="B9" t="s">
        <v>4</v>
      </c>
      <c r="C9" s="2">
        <v>0</v>
      </c>
      <c r="D9" s="2">
        <v>0</v>
      </c>
      <c r="E9" s="2"/>
      <c r="F9" s="2">
        <f t="shared" si="0"/>
        <v>0</v>
      </c>
    </row>
    <row r="10" spans="1:6" x14ac:dyDescent="0.25">
      <c r="A10" s="1">
        <v>3203</v>
      </c>
      <c r="B10" t="s">
        <v>19</v>
      </c>
      <c r="C10" s="2">
        <v>0</v>
      </c>
      <c r="D10" s="2">
        <v>0</v>
      </c>
      <c r="E10" s="2"/>
      <c r="F10" s="2">
        <f t="shared" si="0"/>
        <v>0</v>
      </c>
    </row>
    <row r="11" spans="1:6" x14ac:dyDescent="0.25">
      <c r="A11" s="1">
        <v>3445</v>
      </c>
      <c r="B11" t="s">
        <v>20</v>
      </c>
      <c r="C11" s="2">
        <v>0</v>
      </c>
      <c r="D11" s="2">
        <v>0</v>
      </c>
      <c r="E11" s="2"/>
      <c r="F11" s="2">
        <f t="shared" si="0"/>
        <v>0</v>
      </c>
    </row>
    <row r="12" spans="1:6" x14ac:dyDescent="0.25">
      <c r="A12" s="1">
        <v>3620</v>
      </c>
      <c r="B12" t="s">
        <v>21</v>
      </c>
      <c r="C12" s="2">
        <v>0</v>
      </c>
      <c r="D12" s="2">
        <v>0</v>
      </c>
      <c r="E12" s="2"/>
      <c r="F12" s="2">
        <f t="shared" si="0"/>
        <v>0</v>
      </c>
    </row>
    <row r="13" spans="1:6" x14ac:dyDescent="0.25">
      <c r="A13" s="1">
        <v>3900</v>
      </c>
      <c r="B13" t="s">
        <v>22</v>
      </c>
      <c r="C13" s="2">
        <v>0</v>
      </c>
      <c r="D13" s="2">
        <v>0</v>
      </c>
      <c r="E13" s="2"/>
      <c r="F13" s="2">
        <f t="shared" si="0"/>
        <v>0</v>
      </c>
    </row>
    <row r="14" spans="1:6" ht="15.75" thickBot="1" x14ac:dyDescent="0.3">
      <c r="A14" s="1">
        <v>3950</v>
      </c>
      <c r="B14" t="s">
        <v>23</v>
      </c>
      <c r="C14" s="2">
        <v>0</v>
      </c>
      <c r="D14" s="2">
        <v>0</v>
      </c>
      <c r="E14" s="2"/>
      <c r="F14" s="2">
        <f t="shared" si="0"/>
        <v>0</v>
      </c>
    </row>
    <row r="15" spans="1:6" ht="16.5" thickBot="1" x14ac:dyDescent="0.3">
      <c r="A15" s="5" t="s">
        <v>2</v>
      </c>
      <c r="B15" s="14"/>
      <c r="C15" s="7">
        <f>SUM(C4:C14)</f>
        <v>-16953</v>
      </c>
      <c r="D15" s="7">
        <f>SUM(D4:D14)</f>
        <v>0</v>
      </c>
      <c r="E15" s="15"/>
      <c r="F15" s="8">
        <f>E15-C15</f>
        <v>16953</v>
      </c>
    </row>
    <row r="16" spans="1:6" x14ac:dyDescent="0.25">
      <c r="A16" s="1">
        <v>4000</v>
      </c>
      <c r="B16" s="16" t="s">
        <v>25</v>
      </c>
      <c r="C16" s="2">
        <v>0</v>
      </c>
      <c r="D16" s="2">
        <v>0</v>
      </c>
      <c r="E16" s="2"/>
      <c r="F16" s="2">
        <f t="shared" si="0"/>
        <v>0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0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0</v>
      </c>
      <c r="D18" s="2">
        <v>0</v>
      </c>
      <c r="E18" s="2"/>
      <c r="F18" s="2">
        <f t="shared" si="0"/>
        <v>0</v>
      </c>
    </row>
    <row r="19" spans="1:10" ht="15.75" thickBot="1" x14ac:dyDescent="0.3">
      <c r="A19" s="1">
        <v>4030</v>
      </c>
      <c r="B19" s="16" t="s">
        <v>28</v>
      </c>
      <c r="C19" s="2">
        <v>0</v>
      </c>
      <c r="D19" s="2">
        <v>0</v>
      </c>
      <c r="E19" s="2"/>
      <c r="F19" s="2">
        <f t="shared" si="0"/>
        <v>0</v>
      </c>
    </row>
    <row r="20" spans="1:10" ht="16.5" thickBot="1" x14ac:dyDescent="0.3">
      <c r="A20" s="5" t="s">
        <v>24</v>
      </c>
      <c r="B20" s="6"/>
      <c r="C20" s="7">
        <f>SUM(C16:C19)</f>
        <v>0</v>
      </c>
      <c r="D20" s="7">
        <f>SUM(D16:D19)</f>
        <v>0</v>
      </c>
      <c r="E20" s="7">
        <f>SUM(E4:E19)</f>
        <v>0</v>
      </c>
      <c r="F20" s="8">
        <f>E20-C20</f>
        <v>0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>
        <v>0</v>
      </c>
      <c r="D22" s="2">
        <v>0</v>
      </c>
      <c r="E22" s="2"/>
      <c r="F22" s="3">
        <f t="shared" si="0"/>
        <v>0</v>
      </c>
    </row>
    <row r="23" spans="1:10" ht="16.5" thickBot="1" x14ac:dyDescent="0.3">
      <c r="A23" s="5" t="s">
        <v>6</v>
      </c>
      <c r="B23" s="6"/>
      <c r="C23" s="7">
        <f>SUM(C21:C22)</f>
        <v>0</v>
      </c>
      <c r="D23" s="7">
        <f>SUM(D21:D22)</f>
        <v>0</v>
      </c>
      <c r="E23" s="7">
        <f t="shared" ref="E23" si="1">SUM(E22)</f>
        <v>0</v>
      </c>
      <c r="F23" s="8">
        <f>C23-E23</f>
        <v>0</v>
      </c>
    </row>
    <row r="24" spans="1:10" x14ac:dyDescent="0.25">
      <c r="A24" s="1">
        <v>6100</v>
      </c>
      <c r="B24" t="s">
        <v>30</v>
      </c>
      <c r="C24" s="2">
        <v>0</v>
      </c>
      <c r="D24" s="2">
        <v>0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0</v>
      </c>
      <c r="D25" s="2">
        <v>0</v>
      </c>
      <c r="E25" s="2"/>
      <c r="F25" s="3">
        <f t="shared" si="0"/>
        <v>0</v>
      </c>
    </row>
    <row r="26" spans="1:10" x14ac:dyDescent="0.25">
      <c r="A26" s="1">
        <v>6321</v>
      </c>
      <c r="B26" t="s">
        <v>32</v>
      </c>
      <c r="C26" s="2">
        <v>0</v>
      </c>
      <c r="D26" s="2">
        <v>0</v>
      </c>
      <c r="E26" s="2"/>
      <c r="F26" s="3">
        <f t="shared" si="0"/>
        <v>0</v>
      </c>
    </row>
    <row r="27" spans="1:10" x14ac:dyDescent="0.25">
      <c r="A27" s="1">
        <v>6340</v>
      </c>
      <c r="B27" t="s">
        <v>33</v>
      </c>
      <c r="C27" s="2">
        <v>0</v>
      </c>
      <c r="D27" s="2">
        <v>0</v>
      </c>
      <c r="E27" s="2"/>
      <c r="F27" s="3">
        <f t="shared" si="0"/>
        <v>0</v>
      </c>
    </row>
    <row r="28" spans="1:10" x14ac:dyDescent="0.25">
      <c r="A28" s="1">
        <v>6360</v>
      </c>
      <c r="B28" t="s">
        <v>34</v>
      </c>
      <c r="C28" s="2">
        <v>0</v>
      </c>
      <c r="D28" s="2">
        <v>0</v>
      </c>
      <c r="E28" s="2"/>
      <c r="F28" s="3">
        <f t="shared" si="0"/>
        <v>0</v>
      </c>
    </row>
    <row r="29" spans="1:10" x14ac:dyDescent="0.25">
      <c r="A29" s="1">
        <v>6400</v>
      </c>
      <c r="B29" t="s">
        <v>35</v>
      </c>
      <c r="C29" s="2">
        <v>0</v>
      </c>
      <c r="D29" s="2">
        <v>0</v>
      </c>
      <c r="E29" s="2"/>
      <c r="F29" s="3">
        <f t="shared" si="0"/>
        <v>0</v>
      </c>
    </row>
    <row r="30" spans="1:10" x14ac:dyDescent="0.25">
      <c r="A30" s="1">
        <v>6500</v>
      </c>
      <c r="B30" t="s">
        <v>36</v>
      </c>
      <c r="C30" s="2">
        <v>0</v>
      </c>
      <c r="D30" s="2">
        <v>0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0</v>
      </c>
      <c r="D31" s="2">
        <v>0</v>
      </c>
      <c r="E31" s="2"/>
      <c r="F31" s="3">
        <f t="shared" si="0"/>
        <v>0</v>
      </c>
      <c r="J31" s="2"/>
    </row>
    <row r="32" spans="1:10" x14ac:dyDescent="0.25">
      <c r="A32" s="1">
        <v>6540</v>
      </c>
      <c r="B32" t="s">
        <v>38</v>
      </c>
      <c r="C32" s="2">
        <v>0</v>
      </c>
      <c r="D32" s="2">
        <v>0</v>
      </c>
      <c r="E32" s="2"/>
      <c r="F32" s="3">
        <f t="shared" si="0"/>
        <v>0</v>
      </c>
      <c r="J32" s="2"/>
    </row>
    <row r="33" spans="1:10" x14ac:dyDescent="0.25">
      <c r="A33" s="1">
        <v>6550</v>
      </c>
      <c r="B33" t="s">
        <v>39</v>
      </c>
      <c r="C33" s="2">
        <v>0</v>
      </c>
      <c r="D33" s="2">
        <v>0</v>
      </c>
      <c r="E33" s="2"/>
      <c r="F33" s="3">
        <f t="shared" si="0"/>
        <v>0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v>0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0</v>
      </c>
      <c r="D36" s="2">
        <v>0</v>
      </c>
      <c r="E36" s="2"/>
      <c r="F36" s="3">
        <f t="shared" si="0"/>
        <v>0</v>
      </c>
    </row>
    <row r="37" spans="1:10" x14ac:dyDescent="0.25">
      <c r="A37" s="1">
        <v>6620</v>
      </c>
      <c r="B37" t="s">
        <v>43</v>
      </c>
      <c r="C37" s="2">
        <v>0</v>
      </c>
      <c r="D37" s="2">
        <v>0</v>
      </c>
      <c r="E37" s="2"/>
      <c r="F37" s="3">
        <f t="shared" si="0"/>
        <v>0</v>
      </c>
    </row>
    <row r="38" spans="1:10" x14ac:dyDescent="0.25">
      <c r="A38" s="1">
        <v>6690</v>
      </c>
      <c r="B38" t="s">
        <v>44</v>
      </c>
      <c r="C38" s="2">
        <v>0</v>
      </c>
      <c r="D38" s="2">
        <v>0</v>
      </c>
      <c r="F38" s="3">
        <f t="shared" si="0"/>
        <v>0</v>
      </c>
    </row>
    <row r="39" spans="1:10" x14ac:dyDescent="0.25">
      <c r="A39" s="1">
        <v>6705</v>
      </c>
      <c r="B39" t="s">
        <v>45</v>
      </c>
      <c r="C39" s="2">
        <v>0</v>
      </c>
      <c r="D39" s="2">
        <v>0</v>
      </c>
      <c r="E39" s="2"/>
      <c r="F39" s="3">
        <f t="shared" si="0"/>
        <v>0</v>
      </c>
    </row>
    <row r="40" spans="1:10" x14ac:dyDescent="0.25">
      <c r="A40" s="1">
        <v>6790</v>
      </c>
      <c r="B40" t="s">
        <v>46</v>
      </c>
      <c r="C40" s="2">
        <v>2500</v>
      </c>
      <c r="D40" s="2">
        <v>1200</v>
      </c>
      <c r="E40" s="2"/>
      <c r="F40" s="3">
        <f t="shared" si="0"/>
        <v>-2500</v>
      </c>
    </row>
    <row r="41" spans="1:10" x14ac:dyDescent="0.25">
      <c r="A41" s="1">
        <v>6800</v>
      </c>
      <c r="B41" t="s">
        <v>47</v>
      </c>
      <c r="C41" s="2">
        <v>0</v>
      </c>
      <c r="D41" s="2">
        <v>0</v>
      </c>
      <c r="E41" s="2"/>
      <c r="F41" s="3">
        <f t="shared" si="0"/>
        <v>0</v>
      </c>
    </row>
    <row r="42" spans="1:10" x14ac:dyDescent="0.25">
      <c r="A42" s="1">
        <v>6810</v>
      </c>
      <c r="B42" t="s">
        <v>48</v>
      </c>
      <c r="C42" s="2">
        <v>0</v>
      </c>
      <c r="D42" s="2">
        <v>0</v>
      </c>
      <c r="E42" s="2"/>
      <c r="F42" s="3">
        <f t="shared" si="0"/>
        <v>0</v>
      </c>
    </row>
    <row r="43" spans="1:10" x14ac:dyDescent="0.25">
      <c r="A43" s="1">
        <v>6840</v>
      </c>
      <c r="B43" t="s">
        <v>49</v>
      </c>
      <c r="C43" s="2">
        <v>0</v>
      </c>
      <c r="D43" s="2">
        <v>0</v>
      </c>
      <c r="E43" s="2"/>
      <c r="F43" s="3">
        <f t="shared" si="0"/>
        <v>0</v>
      </c>
    </row>
    <row r="44" spans="1:10" x14ac:dyDescent="0.25">
      <c r="A44" s="1">
        <v>6860</v>
      </c>
      <c r="B44" t="s">
        <v>50</v>
      </c>
      <c r="C44" s="2">
        <v>1768.1</v>
      </c>
      <c r="D44" s="2">
        <v>749.5</v>
      </c>
      <c r="E44" s="2"/>
      <c r="F44" s="3">
        <f t="shared" si="0"/>
        <v>-1768.1</v>
      </c>
    </row>
    <row r="45" spans="1:10" x14ac:dyDescent="0.25">
      <c r="A45" s="1">
        <v>6890</v>
      </c>
      <c r="B45" t="s">
        <v>51</v>
      </c>
      <c r="C45" s="2">
        <v>0</v>
      </c>
      <c r="D45" s="2">
        <v>0</v>
      </c>
      <c r="E45" s="2"/>
      <c r="F45" s="3">
        <f t="shared" si="0"/>
        <v>0</v>
      </c>
    </row>
    <row r="46" spans="1:10" x14ac:dyDescent="0.25">
      <c r="A46" s="1">
        <v>6907</v>
      </c>
      <c r="B46" t="s">
        <v>52</v>
      </c>
      <c r="C46" s="2">
        <v>0</v>
      </c>
      <c r="D46" s="2">
        <v>0</v>
      </c>
      <c r="E46" s="2"/>
      <c r="F46" s="3">
        <f t="shared" si="0"/>
        <v>0</v>
      </c>
    </row>
    <row r="47" spans="1:10" x14ac:dyDescent="0.25">
      <c r="A47" s="1">
        <v>7000</v>
      </c>
      <c r="B47" t="s">
        <v>53</v>
      </c>
      <c r="C47" s="2">
        <v>0</v>
      </c>
      <c r="D47" s="2">
        <v>0</v>
      </c>
      <c r="E47" s="2"/>
      <c r="F47" s="3">
        <f t="shared" si="0"/>
        <v>0</v>
      </c>
    </row>
    <row r="48" spans="1:10" x14ac:dyDescent="0.25">
      <c r="A48" s="1">
        <v>7100</v>
      </c>
      <c r="B48" t="s">
        <v>54</v>
      </c>
      <c r="C48" s="2">
        <v>2097.6</v>
      </c>
      <c r="D48" s="2">
        <v>0</v>
      </c>
      <c r="E48" s="2"/>
      <c r="F48" s="3">
        <f t="shared" si="0"/>
        <v>-2097.6</v>
      </c>
    </row>
    <row r="49" spans="1:6" x14ac:dyDescent="0.25">
      <c r="A49" s="1">
        <v>7140</v>
      </c>
      <c r="B49" t="s">
        <v>55</v>
      </c>
      <c r="C49" s="2">
        <v>0</v>
      </c>
      <c r="D49" s="2">
        <v>0</v>
      </c>
      <c r="E49" s="2"/>
      <c r="F49" s="3">
        <f t="shared" si="0"/>
        <v>0</v>
      </c>
    </row>
    <row r="50" spans="1:6" x14ac:dyDescent="0.25">
      <c r="A50" s="1">
        <v>7320</v>
      </c>
      <c r="B50" t="s">
        <v>56</v>
      </c>
      <c r="C50" s="2">
        <v>0</v>
      </c>
      <c r="D50" s="2">
        <v>0</v>
      </c>
      <c r="E50" s="2"/>
      <c r="F50" s="3">
        <f t="shared" si="0"/>
        <v>0</v>
      </c>
    </row>
    <row r="51" spans="1:6" x14ac:dyDescent="0.25">
      <c r="A51" s="1">
        <v>7410</v>
      </c>
      <c r="B51" t="s">
        <v>57</v>
      </c>
      <c r="C51" s="2">
        <v>0</v>
      </c>
      <c r="D51" s="2">
        <v>0</v>
      </c>
      <c r="E51" s="2"/>
      <c r="F51" s="3">
        <f t="shared" si="0"/>
        <v>0</v>
      </c>
    </row>
    <row r="52" spans="1:6" x14ac:dyDescent="0.25">
      <c r="A52" s="1">
        <v>7430</v>
      </c>
      <c r="B52" t="s">
        <v>8</v>
      </c>
      <c r="C52" s="2">
        <v>1205.5</v>
      </c>
      <c r="D52" s="2">
        <v>0</v>
      </c>
      <c r="E52" s="2"/>
      <c r="F52" s="3">
        <f t="shared" si="0"/>
        <v>-1205.5</v>
      </c>
    </row>
    <row r="53" spans="1:6" x14ac:dyDescent="0.25">
      <c r="A53" s="1">
        <v>7500</v>
      </c>
      <c r="B53" t="s">
        <v>58</v>
      </c>
      <c r="C53" s="2">
        <v>0</v>
      </c>
      <c r="D53" s="2">
        <v>0</v>
      </c>
      <c r="E53" s="2"/>
      <c r="F53" s="3">
        <f t="shared" si="0"/>
        <v>0</v>
      </c>
    </row>
    <row r="54" spans="1:6" x14ac:dyDescent="0.25">
      <c r="A54" s="1">
        <v>7740</v>
      </c>
      <c r="B54" t="s">
        <v>59</v>
      </c>
      <c r="C54" s="2">
        <v>0</v>
      </c>
      <c r="D54" s="2">
        <v>0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0</v>
      </c>
      <c r="D55" s="2">
        <v>0</v>
      </c>
      <c r="E55" s="2"/>
      <c r="F55" s="3">
        <f t="shared" si="0"/>
        <v>0</v>
      </c>
    </row>
    <row r="56" spans="1:6" x14ac:dyDescent="0.25">
      <c r="A56" s="1">
        <v>7790</v>
      </c>
      <c r="B56" t="s">
        <v>60</v>
      </c>
      <c r="C56" s="2">
        <v>0</v>
      </c>
      <c r="D56" s="2">
        <v>0</v>
      </c>
      <c r="E56" s="2"/>
      <c r="F56" s="3">
        <f t="shared" si="0"/>
        <v>0</v>
      </c>
    </row>
    <row r="57" spans="1:6" ht="15.75" thickBot="1" x14ac:dyDescent="0.3">
      <c r="A57" s="1">
        <v>7831</v>
      </c>
      <c r="B57" t="s">
        <v>61</v>
      </c>
      <c r="C57" s="2">
        <v>0</v>
      </c>
      <c r="D57" s="2">
        <v>0</v>
      </c>
      <c r="E57" s="2"/>
      <c r="F57" s="3">
        <f t="shared" si="0"/>
        <v>0</v>
      </c>
    </row>
    <row r="58" spans="1:6" ht="16.5" thickBot="1" x14ac:dyDescent="0.3">
      <c r="A58" s="9" t="s">
        <v>7</v>
      </c>
      <c r="B58" s="6"/>
      <c r="C58" s="7">
        <f>SUM(C24:C57)</f>
        <v>7571.2000000000007</v>
      </c>
      <c r="D58" s="7">
        <f>SUM(D24:D57)</f>
        <v>1949.5</v>
      </c>
      <c r="E58" s="7">
        <f>SUM(E24:E57)</f>
        <v>0</v>
      </c>
      <c r="F58" s="8">
        <f t="shared" si="0"/>
        <v>-7571.2000000000007</v>
      </c>
    </row>
    <row r="59" spans="1:6" x14ac:dyDescent="0.25">
      <c r="A59" s="1">
        <v>8040</v>
      </c>
      <c r="B59" t="s">
        <v>10</v>
      </c>
      <c r="C59" s="2">
        <v>0</v>
      </c>
      <c r="D59" s="2">
        <v>0</v>
      </c>
      <c r="E59" s="2"/>
      <c r="F59" s="3">
        <f t="shared" si="0"/>
        <v>0</v>
      </c>
    </row>
    <row r="60" spans="1:6" x14ac:dyDescent="0.25">
      <c r="A60" s="1">
        <v>8050</v>
      </c>
      <c r="B60" t="s">
        <v>62</v>
      </c>
      <c r="C60" s="2">
        <v>0</v>
      </c>
      <c r="D60" s="2">
        <v>0</v>
      </c>
      <c r="E60" s="2"/>
      <c r="F60" s="3">
        <f t="shared" si="0"/>
        <v>0</v>
      </c>
    </row>
    <row r="61" spans="1:6" ht="15.75" thickBot="1" x14ac:dyDescent="0.3">
      <c r="A61" s="1">
        <v>8155</v>
      </c>
      <c r="B61" t="s">
        <v>63</v>
      </c>
      <c r="C61" s="2">
        <v>0</v>
      </c>
      <c r="D61" s="2">
        <v>0</v>
      </c>
      <c r="E61" s="2"/>
      <c r="F61" s="3">
        <f t="shared" si="0"/>
        <v>0</v>
      </c>
    </row>
    <row r="62" spans="1:6" ht="16.5" thickBot="1" x14ac:dyDescent="0.3">
      <c r="A62" s="9" t="s">
        <v>11</v>
      </c>
      <c r="B62" s="7"/>
      <c r="C62" s="7">
        <f>SUM(C59:C61)</f>
        <v>0</v>
      </c>
      <c r="D62" s="7">
        <f>SUM(D59:D61)</f>
        <v>0</v>
      </c>
      <c r="E62" s="7">
        <f>SUM(E59:E61)</f>
        <v>0</v>
      </c>
      <c r="F62" s="8">
        <f>SUM(F59:F61)</f>
        <v>0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-9381.7999999999993</v>
      </c>
      <c r="D64" s="12">
        <f>D15+D20+D23+D58+D62</f>
        <v>1949.5</v>
      </c>
      <c r="E64" s="12">
        <f t="shared" ref="E64:F64" si="2">E20+E23+E58+E62</f>
        <v>0</v>
      </c>
      <c r="F64" s="13">
        <f t="shared" si="2"/>
        <v>-7571.2000000000007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34" workbookViewId="0">
      <selection activeCell="A2" sqref="A2"/>
    </sheetView>
  </sheetViews>
  <sheetFormatPr baseColWidth="10" defaultRowHeight="15" x14ac:dyDescent="0.25"/>
  <cols>
    <col min="1" max="1" width="22" bestFit="1" customWidth="1"/>
    <col min="2" max="2" width="37.140625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65</v>
      </c>
      <c r="C4" s="2">
        <v>-25000</v>
      </c>
      <c r="D4" s="2">
        <v>0</v>
      </c>
      <c r="E4" s="2"/>
      <c r="F4" s="2">
        <f>E4-C4</f>
        <v>25000</v>
      </c>
    </row>
    <row r="5" spans="1:6" x14ac:dyDescent="0.25">
      <c r="A5" s="1">
        <v>3101</v>
      </c>
      <c r="B5" t="s">
        <v>16</v>
      </c>
      <c r="C5" s="2">
        <v>0</v>
      </c>
      <c r="D5" s="2">
        <v>-34709.31</v>
      </c>
      <c r="E5" s="2"/>
      <c r="F5" s="2">
        <f t="shared" ref="F5:F61" si="0">E5-C5</f>
        <v>0</v>
      </c>
    </row>
    <row r="6" spans="1:6" x14ac:dyDescent="0.25">
      <c r="A6" s="1">
        <v>3102</v>
      </c>
      <c r="B6" t="s">
        <v>3</v>
      </c>
      <c r="C6" s="2">
        <v>-176216.16</v>
      </c>
      <c r="D6" s="2">
        <v>-251280</v>
      </c>
      <c r="E6" s="2"/>
      <c r="F6" s="2">
        <f t="shared" si="0"/>
        <v>176216.16</v>
      </c>
    </row>
    <row r="7" spans="1:6" x14ac:dyDescent="0.25">
      <c r="A7" s="1">
        <v>3200</v>
      </c>
      <c r="B7" t="s">
        <v>17</v>
      </c>
      <c r="C7" s="2">
        <v>-700</v>
      </c>
      <c r="D7" s="2">
        <v>0</v>
      </c>
      <c r="E7" s="2"/>
      <c r="F7" s="2">
        <f t="shared" si="0"/>
        <v>700</v>
      </c>
    </row>
    <row r="8" spans="1:6" x14ac:dyDescent="0.25">
      <c r="A8" s="1">
        <v>3201</v>
      </c>
      <c r="B8" t="s">
        <v>18</v>
      </c>
      <c r="C8" s="2">
        <v>-82348.38</v>
      </c>
      <c r="D8" s="2">
        <v>-18458</v>
      </c>
      <c r="E8" s="2"/>
      <c r="F8" s="2">
        <f t="shared" si="0"/>
        <v>82348.38</v>
      </c>
    </row>
    <row r="9" spans="1:6" x14ac:dyDescent="0.25">
      <c r="A9" s="1">
        <v>3202</v>
      </c>
      <c r="B9" t="s">
        <v>4</v>
      </c>
      <c r="C9" s="2">
        <v>0</v>
      </c>
      <c r="D9" s="2">
        <v>0</v>
      </c>
      <c r="E9" s="2"/>
      <c r="F9" s="2">
        <f t="shared" si="0"/>
        <v>0</v>
      </c>
    </row>
    <row r="10" spans="1:6" x14ac:dyDescent="0.25">
      <c r="A10" s="1">
        <v>3203</v>
      </c>
      <c r="B10" t="s">
        <v>19</v>
      </c>
      <c r="C10" s="2">
        <v>-10000</v>
      </c>
      <c r="D10" s="2">
        <v>0</v>
      </c>
      <c r="E10" s="2"/>
      <c r="F10" s="2">
        <f t="shared" si="0"/>
        <v>10000</v>
      </c>
    </row>
    <row r="11" spans="1:6" x14ac:dyDescent="0.25">
      <c r="A11" s="1">
        <v>3445</v>
      </c>
      <c r="B11" t="s">
        <v>20</v>
      </c>
      <c r="C11" s="2">
        <v>-2533.6799999999998</v>
      </c>
      <c r="D11" s="2">
        <v>-88788.64</v>
      </c>
      <c r="E11" s="2"/>
      <c r="F11" s="2">
        <f t="shared" si="0"/>
        <v>2533.6799999999998</v>
      </c>
    </row>
    <row r="12" spans="1:6" x14ac:dyDescent="0.25">
      <c r="A12" s="1">
        <v>3620</v>
      </c>
      <c r="B12" t="s">
        <v>21</v>
      </c>
      <c r="C12" s="2">
        <v>-500</v>
      </c>
      <c r="D12" s="2">
        <v>0</v>
      </c>
      <c r="E12" s="2"/>
      <c r="F12" s="2">
        <f t="shared" si="0"/>
        <v>500</v>
      </c>
    </row>
    <row r="13" spans="1:6" x14ac:dyDescent="0.25">
      <c r="A13" s="1">
        <v>3900</v>
      </c>
      <c r="B13" t="s">
        <v>22</v>
      </c>
      <c r="C13" s="2">
        <v>-22776.92</v>
      </c>
      <c r="D13" s="2">
        <v>-24396.5</v>
      </c>
      <c r="E13" s="2"/>
      <c r="F13" s="2">
        <f t="shared" si="0"/>
        <v>22776.92</v>
      </c>
    </row>
    <row r="14" spans="1:6" ht="15.75" thickBot="1" x14ac:dyDescent="0.3">
      <c r="A14" s="1">
        <v>3950</v>
      </c>
      <c r="B14" t="s">
        <v>23</v>
      </c>
      <c r="C14" s="2">
        <v>0</v>
      </c>
      <c r="D14" s="2">
        <v>0</v>
      </c>
      <c r="E14" s="2"/>
      <c r="F14" s="2">
        <f t="shared" si="0"/>
        <v>0</v>
      </c>
    </row>
    <row r="15" spans="1:6" ht="16.5" thickBot="1" x14ac:dyDescent="0.3">
      <c r="A15" s="5" t="s">
        <v>2</v>
      </c>
      <c r="B15" s="14"/>
      <c r="C15" s="7">
        <f>SUM(C4:C14)</f>
        <v>-320075.14</v>
      </c>
      <c r="D15" s="7">
        <f>SUM(D4:D14)</f>
        <v>-417632.45</v>
      </c>
      <c r="E15" s="15"/>
      <c r="F15" s="8">
        <f>E15-C15</f>
        <v>320075.14</v>
      </c>
    </row>
    <row r="16" spans="1:6" x14ac:dyDescent="0.25">
      <c r="A16" s="1">
        <v>4000</v>
      </c>
      <c r="B16" s="16" t="s">
        <v>25</v>
      </c>
      <c r="C16" s="2">
        <v>41857</v>
      </c>
      <c r="D16" s="2">
        <v>76617</v>
      </c>
      <c r="E16" s="2"/>
      <c r="F16" s="2">
        <f t="shared" si="0"/>
        <v>-41857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0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0</v>
      </c>
      <c r="D18" s="2">
        <v>19374.48</v>
      </c>
      <c r="E18" s="2"/>
      <c r="F18" s="2">
        <f t="shared" si="0"/>
        <v>0</v>
      </c>
    </row>
    <row r="19" spans="1:10" ht="15.75" thickBot="1" x14ac:dyDescent="0.3">
      <c r="A19" s="1">
        <v>4030</v>
      </c>
      <c r="B19" s="16" t="s">
        <v>28</v>
      </c>
      <c r="C19" s="2">
        <v>0</v>
      </c>
      <c r="D19" s="2">
        <v>0</v>
      </c>
      <c r="E19" s="2"/>
      <c r="F19" s="2">
        <f t="shared" si="0"/>
        <v>0</v>
      </c>
    </row>
    <row r="20" spans="1:10" ht="16.5" thickBot="1" x14ac:dyDescent="0.3">
      <c r="A20" s="5" t="s">
        <v>24</v>
      </c>
      <c r="B20" s="6"/>
      <c r="C20" s="7">
        <f>SUM(C16:C19)</f>
        <v>41857</v>
      </c>
      <c r="D20" s="7">
        <f>SUM(D16:D19)</f>
        <v>95991.48</v>
      </c>
      <c r="E20" s="7">
        <f>SUM(E4:E19)</f>
        <v>0</v>
      </c>
      <c r="F20" s="8">
        <f>E20-C20</f>
        <v>-41857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>
        <v>3600</v>
      </c>
      <c r="D22" s="2">
        <v>0</v>
      </c>
      <c r="E22" s="2"/>
      <c r="F22" s="3">
        <f t="shared" si="0"/>
        <v>-3600</v>
      </c>
    </row>
    <row r="23" spans="1:10" ht="16.5" thickBot="1" x14ac:dyDescent="0.3">
      <c r="A23" s="5" t="s">
        <v>6</v>
      </c>
      <c r="B23" s="6"/>
      <c r="C23" s="7">
        <f>SUM(C21:C22)</f>
        <v>3600</v>
      </c>
      <c r="D23" s="7">
        <f>SUM(D21:D22)</f>
        <v>0</v>
      </c>
      <c r="E23" s="7">
        <f t="shared" ref="E23" si="1">SUM(E22)</f>
        <v>0</v>
      </c>
      <c r="F23" s="8">
        <f>C23-E23</f>
        <v>3600</v>
      </c>
    </row>
    <row r="24" spans="1:10" x14ac:dyDescent="0.25">
      <c r="A24" s="1">
        <v>6100</v>
      </c>
      <c r="B24" t="s">
        <v>30</v>
      </c>
      <c r="C24" s="2">
        <v>0</v>
      </c>
      <c r="D24" s="2">
        <v>0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3851</v>
      </c>
      <c r="D25" s="2">
        <v>15633</v>
      </c>
      <c r="E25" s="2"/>
      <c r="F25" s="3">
        <f t="shared" si="0"/>
        <v>-3851</v>
      </c>
    </row>
    <row r="26" spans="1:10" x14ac:dyDescent="0.25">
      <c r="A26" s="1">
        <v>6321</v>
      </c>
      <c r="B26" t="s">
        <v>32</v>
      </c>
      <c r="C26" s="2">
        <v>0</v>
      </c>
      <c r="D26" s="2">
        <v>0</v>
      </c>
      <c r="E26" s="2"/>
      <c r="F26" s="3">
        <f t="shared" si="0"/>
        <v>0</v>
      </c>
    </row>
    <row r="27" spans="1:10" x14ac:dyDescent="0.25">
      <c r="A27" s="1">
        <v>6340</v>
      </c>
      <c r="B27" t="s">
        <v>33</v>
      </c>
      <c r="C27" s="2">
        <v>9379.41</v>
      </c>
      <c r="D27" s="2">
        <v>29761.31</v>
      </c>
      <c r="E27" s="2"/>
      <c r="F27" s="3">
        <f t="shared" si="0"/>
        <v>-9379.41</v>
      </c>
    </row>
    <row r="28" spans="1:10" x14ac:dyDescent="0.25">
      <c r="A28" s="1">
        <v>6360</v>
      </c>
      <c r="B28" t="s">
        <v>34</v>
      </c>
      <c r="C28" s="2">
        <v>4560</v>
      </c>
      <c r="D28" s="2">
        <v>30574.5</v>
      </c>
      <c r="E28" s="2"/>
      <c r="F28" s="3">
        <f t="shared" si="0"/>
        <v>-4560</v>
      </c>
    </row>
    <row r="29" spans="1:10" x14ac:dyDescent="0.25">
      <c r="A29" s="1">
        <v>6400</v>
      </c>
      <c r="B29" t="s">
        <v>35</v>
      </c>
      <c r="C29" s="2">
        <v>2692.5</v>
      </c>
      <c r="D29" s="2">
        <v>3590</v>
      </c>
      <c r="E29" s="2"/>
      <c r="F29" s="3">
        <f t="shared" si="0"/>
        <v>-2692.5</v>
      </c>
    </row>
    <row r="30" spans="1:10" x14ac:dyDescent="0.25">
      <c r="A30" s="1">
        <v>6500</v>
      </c>
      <c r="B30" t="s">
        <v>36</v>
      </c>
      <c r="C30" s="2">
        <v>0</v>
      </c>
      <c r="D30" s="2">
        <v>22131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300</v>
      </c>
      <c r="D31" s="2">
        <v>2362</v>
      </c>
      <c r="E31" s="2"/>
      <c r="F31" s="3">
        <f t="shared" si="0"/>
        <v>-300</v>
      </c>
      <c r="J31" s="2"/>
    </row>
    <row r="32" spans="1:10" x14ac:dyDescent="0.25">
      <c r="A32" s="1">
        <v>6540</v>
      </c>
      <c r="B32" t="s">
        <v>38</v>
      </c>
      <c r="C32" s="2">
        <v>4894</v>
      </c>
      <c r="D32" s="2">
        <v>0</v>
      </c>
      <c r="E32" s="2"/>
      <c r="F32" s="3">
        <f t="shared" si="0"/>
        <v>-4894</v>
      </c>
      <c r="J32" s="2"/>
    </row>
    <row r="33" spans="1:10" x14ac:dyDescent="0.25">
      <c r="A33" s="1">
        <v>6550</v>
      </c>
      <c r="B33" t="s">
        <v>39</v>
      </c>
      <c r="C33" s="2">
        <v>1161.25</v>
      </c>
      <c r="D33" s="2">
        <v>19179.71</v>
      </c>
      <c r="E33" s="2"/>
      <c r="F33" s="3">
        <f t="shared" si="0"/>
        <v>-1161.25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f>3285+495</f>
        <v>3780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4240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3498</v>
      </c>
      <c r="D36" s="2">
        <v>22887.5</v>
      </c>
      <c r="E36" s="2"/>
      <c r="F36" s="3">
        <f t="shared" si="0"/>
        <v>-3498</v>
      </c>
    </row>
    <row r="37" spans="1:10" x14ac:dyDescent="0.25">
      <c r="A37" s="1">
        <v>6620</v>
      </c>
      <c r="B37" t="s">
        <v>43</v>
      </c>
      <c r="C37" s="2">
        <v>0</v>
      </c>
      <c r="D37" s="2">
        <v>10733.68</v>
      </c>
      <c r="E37" s="2"/>
      <c r="F37" s="3">
        <f t="shared" si="0"/>
        <v>0</v>
      </c>
    </row>
    <row r="38" spans="1:10" x14ac:dyDescent="0.25">
      <c r="A38" s="1">
        <v>6690</v>
      </c>
      <c r="B38" t="s">
        <v>44</v>
      </c>
      <c r="C38" s="2">
        <v>0</v>
      </c>
      <c r="D38" s="2">
        <v>2162.5</v>
      </c>
      <c r="F38" s="3">
        <f t="shared" si="0"/>
        <v>0</v>
      </c>
    </row>
    <row r="39" spans="1:10" x14ac:dyDescent="0.25">
      <c r="A39" s="1">
        <v>6705</v>
      </c>
      <c r="B39" t="s">
        <v>45</v>
      </c>
      <c r="C39" s="2">
        <v>33691</v>
      </c>
      <c r="D39" s="2">
        <v>24154</v>
      </c>
      <c r="E39" s="2"/>
      <c r="F39" s="3">
        <f t="shared" si="0"/>
        <v>-33691</v>
      </c>
    </row>
    <row r="40" spans="1:10" x14ac:dyDescent="0.25">
      <c r="A40" s="1">
        <v>6790</v>
      </c>
      <c r="B40" t="s">
        <v>46</v>
      </c>
      <c r="C40" s="2">
        <v>1241.1099999999999</v>
      </c>
      <c r="D40" s="2">
        <v>0</v>
      </c>
      <c r="E40" s="2"/>
      <c r="F40" s="3">
        <f t="shared" si="0"/>
        <v>-1241.1099999999999</v>
      </c>
    </row>
    <row r="41" spans="1:10" x14ac:dyDescent="0.25">
      <c r="A41" s="1">
        <v>6800</v>
      </c>
      <c r="B41" t="s">
        <v>47</v>
      </c>
      <c r="C41" s="2">
        <v>6270.75</v>
      </c>
      <c r="D41" s="2">
        <v>5620.75</v>
      </c>
      <c r="E41" s="2"/>
      <c r="F41" s="3">
        <f t="shared" si="0"/>
        <v>-6270.75</v>
      </c>
    </row>
    <row r="42" spans="1:10" x14ac:dyDescent="0.25">
      <c r="A42" s="1">
        <v>6810</v>
      </c>
      <c r="B42" t="s">
        <v>48</v>
      </c>
      <c r="C42" s="2">
        <v>1298</v>
      </c>
      <c r="D42" s="2">
        <v>3171.25</v>
      </c>
      <c r="E42" s="2"/>
      <c r="F42" s="3">
        <f t="shared" si="0"/>
        <v>-1298</v>
      </c>
    </row>
    <row r="43" spans="1:10" x14ac:dyDescent="0.25">
      <c r="A43" s="1">
        <v>6840</v>
      </c>
      <c r="B43" t="s">
        <v>49</v>
      </c>
      <c r="C43" s="2">
        <v>114135</v>
      </c>
      <c r="D43" s="2">
        <v>95999</v>
      </c>
      <c r="E43" s="2"/>
      <c r="F43" s="3">
        <f t="shared" si="0"/>
        <v>-114135</v>
      </c>
    </row>
    <row r="44" spans="1:10" x14ac:dyDescent="0.25">
      <c r="A44" s="1">
        <v>6860</v>
      </c>
      <c r="B44" t="s">
        <v>50</v>
      </c>
      <c r="C44" s="2">
        <v>55636.82</v>
      </c>
      <c r="D44" s="2">
        <f>33395+11410</f>
        <v>44805</v>
      </c>
      <c r="E44" s="2"/>
      <c r="F44" s="3">
        <f t="shared" si="0"/>
        <v>-55636.82</v>
      </c>
    </row>
    <row r="45" spans="1:10" x14ac:dyDescent="0.25">
      <c r="A45" s="1">
        <v>6890</v>
      </c>
      <c r="B45" t="s">
        <v>51</v>
      </c>
      <c r="C45" s="2">
        <v>23406</v>
      </c>
      <c r="D45" s="2">
        <v>6250</v>
      </c>
      <c r="E45" s="2"/>
      <c r="F45" s="3">
        <f t="shared" si="0"/>
        <v>-23406</v>
      </c>
    </row>
    <row r="46" spans="1:10" x14ac:dyDescent="0.25">
      <c r="A46" s="1">
        <v>6907</v>
      </c>
      <c r="B46" t="s">
        <v>52</v>
      </c>
      <c r="C46" s="2">
        <v>4543</v>
      </c>
      <c r="D46" s="2">
        <v>7762.75</v>
      </c>
      <c r="E46" s="2"/>
      <c r="F46" s="3">
        <f t="shared" si="0"/>
        <v>-4543</v>
      </c>
    </row>
    <row r="47" spans="1:10" x14ac:dyDescent="0.25">
      <c r="A47" s="1">
        <v>7000</v>
      </c>
      <c r="B47" t="s">
        <v>53</v>
      </c>
      <c r="C47" s="2">
        <v>0</v>
      </c>
      <c r="D47" s="2">
        <v>5325</v>
      </c>
      <c r="E47" s="2"/>
      <c r="F47" s="3">
        <f t="shared" si="0"/>
        <v>0</v>
      </c>
    </row>
    <row r="48" spans="1:10" x14ac:dyDescent="0.25">
      <c r="A48" s="1">
        <v>7100</v>
      </c>
      <c r="B48" t="s">
        <v>54</v>
      </c>
      <c r="C48" s="2">
        <v>0</v>
      </c>
      <c r="D48" s="2">
        <v>0</v>
      </c>
      <c r="E48" s="2"/>
      <c r="F48" s="3">
        <f t="shared" si="0"/>
        <v>0</v>
      </c>
    </row>
    <row r="49" spans="1:6" x14ac:dyDescent="0.25">
      <c r="A49" s="1">
        <v>7140</v>
      </c>
      <c r="B49" t="s">
        <v>55</v>
      </c>
      <c r="C49" s="2">
        <v>7090.3</v>
      </c>
      <c r="D49" s="2">
        <v>2134.1999999999998</v>
      </c>
      <c r="E49" s="2"/>
      <c r="F49" s="3">
        <f t="shared" si="0"/>
        <v>-7090.3</v>
      </c>
    </row>
    <row r="50" spans="1:6" x14ac:dyDescent="0.25">
      <c r="A50" s="1">
        <v>7320</v>
      </c>
      <c r="B50" t="s">
        <v>56</v>
      </c>
      <c r="C50" s="2">
        <v>1450</v>
      </c>
      <c r="D50" s="2">
        <v>0</v>
      </c>
      <c r="E50" s="2"/>
      <c r="F50" s="3">
        <f t="shared" si="0"/>
        <v>-1450</v>
      </c>
    </row>
    <row r="51" spans="1:6" x14ac:dyDescent="0.25">
      <c r="A51" s="1">
        <v>741</v>
      </c>
      <c r="B51" t="s">
        <v>57</v>
      </c>
      <c r="C51" s="2">
        <v>92557</v>
      </c>
      <c r="D51" s="2">
        <v>60336</v>
      </c>
      <c r="E51" s="2"/>
      <c r="F51" s="3">
        <f t="shared" si="0"/>
        <v>-92557</v>
      </c>
    </row>
    <row r="52" spans="1:6" x14ac:dyDescent="0.25">
      <c r="A52" s="1">
        <v>7430</v>
      </c>
      <c r="B52" t="s">
        <v>8</v>
      </c>
      <c r="C52" s="2">
        <v>0</v>
      </c>
      <c r="D52" s="2">
        <v>1651</v>
      </c>
      <c r="E52" s="2"/>
      <c r="F52" s="3">
        <f t="shared" si="0"/>
        <v>0</v>
      </c>
    </row>
    <row r="53" spans="1:6" x14ac:dyDescent="0.25">
      <c r="A53" s="1">
        <v>7500</v>
      </c>
      <c r="B53" t="s">
        <v>58</v>
      </c>
      <c r="C53" s="2">
        <v>-3455</v>
      </c>
      <c r="D53" s="2">
        <v>22648.25</v>
      </c>
      <c r="E53" s="2"/>
      <c r="F53" s="3">
        <f t="shared" si="0"/>
        <v>3455</v>
      </c>
    </row>
    <row r="54" spans="1:6" x14ac:dyDescent="0.25">
      <c r="A54" s="1">
        <v>7740</v>
      </c>
      <c r="B54" t="s">
        <v>59</v>
      </c>
      <c r="C54" s="2">
        <v>0</v>
      </c>
      <c r="D54" s="2">
        <v>-1.85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5363.23</v>
      </c>
      <c r="D55" s="2">
        <v>5283.95</v>
      </c>
      <c r="E55" s="2"/>
      <c r="F55" s="3">
        <f t="shared" si="0"/>
        <v>-5363.23</v>
      </c>
    </row>
    <row r="56" spans="1:6" x14ac:dyDescent="0.25">
      <c r="A56" s="1">
        <v>7790</v>
      </c>
      <c r="B56" t="s">
        <v>60</v>
      </c>
      <c r="C56" s="2">
        <v>1955</v>
      </c>
      <c r="D56" s="2">
        <v>2925.29</v>
      </c>
      <c r="E56" s="2"/>
      <c r="F56" s="3">
        <f t="shared" si="0"/>
        <v>-1955</v>
      </c>
    </row>
    <row r="57" spans="1:6" ht="15.75" thickBot="1" x14ac:dyDescent="0.3">
      <c r="A57" s="1">
        <v>7831</v>
      </c>
      <c r="B57" t="s">
        <v>61</v>
      </c>
      <c r="C57" s="2">
        <v>-60000</v>
      </c>
      <c r="D57" s="2">
        <v>0</v>
      </c>
      <c r="E57" s="2"/>
      <c r="F57" s="3">
        <f t="shared" si="0"/>
        <v>60000</v>
      </c>
    </row>
    <row r="58" spans="1:6" ht="16.5" thickBot="1" x14ac:dyDescent="0.3">
      <c r="A58" s="9" t="s">
        <v>7</v>
      </c>
      <c r="B58" s="6"/>
      <c r="C58" s="7">
        <f>SUM(C24:C57)</f>
        <v>315518.37</v>
      </c>
      <c r="D58" s="7">
        <f>SUM(D24:D57)</f>
        <v>455099.79</v>
      </c>
      <c r="E58" s="7">
        <f>SUM(E24:E57)</f>
        <v>0</v>
      </c>
      <c r="F58" s="8">
        <f t="shared" si="0"/>
        <v>-315518.37</v>
      </c>
    </row>
    <row r="59" spans="1:6" x14ac:dyDescent="0.25">
      <c r="A59" s="1">
        <v>8040</v>
      </c>
      <c r="B59" t="s">
        <v>10</v>
      </c>
      <c r="C59" s="2">
        <v>-280.12</v>
      </c>
      <c r="D59" s="2">
        <v>-1963</v>
      </c>
      <c r="E59" s="2"/>
      <c r="F59" s="3">
        <f t="shared" si="0"/>
        <v>280.12</v>
      </c>
    </row>
    <row r="60" spans="1:6" x14ac:dyDescent="0.25">
      <c r="A60" s="1">
        <v>8050</v>
      </c>
      <c r="B60" t="s">
        <v>62</v>
      </c>
      <c r="C60" s="2">
        <v>-491.38</v>
      </c>
      <c r="D60" s="2">
        <v>0</v>
      </c>
      <c r="E60" s="2"/>
      <c r="F60" s="3">
        <f t="shared" si="0"/>
        <v>491.38</v>
      </c>
    </row>
    <row r="61" spans="1:6" ht="15.75" thickBot="1" x14ac:dyDescent="0.3">
      <c r="A61" s="1">
        <v>8155</v>
      </c>
      <c r="B61" t="s">
        <v>63</v>
      </c>
      <c r="C61" s="2">
        <v>2170.4299999999998</v>
      </c>
      <c r="D61" s="2">
        <v>349.05</v>
      </c>
      <c r="E61" s="2"/>
      <c r="F61" s="3">
        <f t="shared" si="0"/>
        <v>-2170.4299999999998</v>
      </c>
    </row>
    <row r="62" spans="1:6" ht="16.5" thickBot="1" x14ac:dyDescent="0.3">
      <c r="A62" s="9" t="s">
        <v>11</v>
      </c>
      <c r="B62" s="7"/>
      <c r="C62" s="7">
        <f>SUM(C59:C61)</f>
        <v>1398.9299999999998</v>
      </c>
      <c r="D62" s="7">
        <f>SUM(D59:D61)</f>
        <v>-1613.95</v>
      </c>
      <c r="E62" s="7">
        <f>SUM(E59:E61)</f>
        <v>0</v>
      </c>
      <c r="F62" s="8">
        <f>SUM(F59:F61)</f>
        <v>-1398.9299999999998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42299.159999999982</v>
      </c>
      <c r="D64" s="12">
        <f>D15+D20+D23+D58+D62</f>
        <v>131844.86999999994</v>
      </c>
      <c r="E64" s="12">
        <f t="shared" ref="E64:F64" si="2">E20+E23+E58+E62</f>
        <v>0</v>
      </c>
      <c r="F64" s="13">
        <f t="shared" si="2"/>
        <v>-355174.3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43" workbookViewId="0">
      <selection activeCell="C11" sqref="C11"/>
    </sheetView>
  </sheetViews>
  <sheetFormatPr baseColWidth="10" defaultRowHeight="15" x14ac:dyDescent="0.25"/>
  <cols>
    <col min="1" max="1" width="22" bestFit="1" customWidth="1"/>
    <col min="2" max="2" width="37.140625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65</v>
      </c>
      <c r="C4" s="2">
        <v>0</v>
      </c>
      <c r="D4" s="2">
        <v>0</v>
      </c>
      <c r="E4" s="2"/>
      <c r="F4" s="2">
        <f>E4-C4</f>
        <v>0</v>
      </c>
    </row>
    <row r="5" spans="1:6" x14ac:dyDescent="0.25">
      <c r="A5" s="1">
        <v>3101</v>
      </c>
      <c r="B5" t="s">
        <v>16</v>
      </c>
      <c r="C5" s="2">
        <v>0</v>
      </c>
      <c r="D5" s="2">
        <v>0</v>
      </c>
      <c r="E5" s="2"/>
      <c r="F5" s="2">
        <f t="shared" ref="F5:F61" si="0">E5-C5</f>
        <v>0</v>
      </c>
    </row>
    <row r="6" spans="1:6" x14ac:dyDescent="0.25">
      <c r="A6" s="1">
        <v>3102</v>
      </c>
      <c r="B6" t="s">
        <v>3</v>
      </c>
      <c r="C6" s="2">
        <v>0</v>
      </c>
      <c r="D6" s="2">
        <v>0</v>
      </c>
      <c r="E6" s="2"/>
      <c r="F6" s="2">
        <f t="shared" si="0"/>
        <v>0</v>
      </c>
    </row>
    <row r="7" spans="1:6" x14ac:dyDescent="0.25">
      <c r="A7" s="1">
        <v>3200</v>
      </c>
      <c r="B7" t="s">
        <v>17</v>
      </c>
      <c r="C7" s="2">
        <v>-9090</v>
      </c>
      <c r="D7" s="2">
        <v>0</v>
      </c>
      <c r="E7" s="2"/>
      <c r="F7" s="2">
        <f t="shared" si="0"/>
        <v>9090</v>
      </c>
    </row>
    <row r="8" spans="1:6" x14ac:dyDescent="0.25">
      <c r="A8" s="1">
        <v>3201</v>
      </c>
      <c r="B8" t="s">
        <v>18</v>
      </c>
      <c r="C8" s="2">
        <v>0</v>
      </c>
      <c r="D8" s="2">
        <v>0</v>
      </c>
      <c r="E8" s="2"/>
      <c r="F8" s="2">
        <f t="shared" si="0"/>
        <v>0</v>
      </c>
    </row>
    <row r="9" spans="1:6" x14ac:dyDescent="0.25">
      <c r="A9" s="1">
        <v>3202</v>
      </c>
      <c r="B9" t="s">
        <v>4</v>
      </c>
      <c r="C9" s="2">
        <v>0</v>
      </c>
      <c r="D9" s="2">
        <v>0</v>
      </c>
      <c r="E9" s="2"/>
      <c r="F9" s="2">
        <f t="shared" si="0"/>
        <v>0</v>
      </c>
    </row>
    <row r="10" spans="1:6" x14ac:dyDescent="0.25">
      <c r="A10" s="1">
        <v>3203</v>
      </c>
      <c r="B10" t="s">
        <v>19</v>
      </c>
      <c r="C10" s="2">
        <v>-13215</v>
      </c>
      <c r="D10" s="2">
        <v>0</v>
      </c>
      <c r="E10" s="2"/>
      <c r="F10" s="2">
        <f t="shared" si="0"/>
        <v>13215</v>
      </c>
    </row>
    <row r="11" spans="1:6" x14ac:dyDescent="0.25">
      <c r="A11" s="1">
        <v>3445</v>
      </c>
      <c r="B11" t="s">
        <v>20</v>
      </c>
      <c r="C11" s="2">
        <v>0</v>
      </c>
      <c r="D11" s="2">
        <v>0</v>
      </c>
      <c r="E11" s="2"/>
      <c r="F11" s="2">
        <f t="shared" si="0"/>
        <v>0</v>
      </c>
    </row>
    <row r="12" spans="1:6" x14ac:dyDescent="0.25">
      <c r="A12" s="1">
        <v>3620</v>
      </c>
      <c r="B12" t="s">
        <v>21</v>
      </c>
      <c r="C12" s="2">
        <v>0</v>
      </c>
      <c r="D12" s="2">
        <v>0</v>
      </c>
      <c r="E12" s="2"/>
      <c r="F12" s="2">
        <f t="shared" si="0"/>
        <v>0</v>
      </c>
    </row>
    <row r="13" spans="1:6" x14ac:dyDescent="0.25">
      <c r="A13" s="1">
        <v>3900</v>
      </c>
      <c r="B13" t="s">
        <v>22</v>
      </c>
      <c r="C13" s="2">
        <v>0</v>
      </c>
      <c r="D13" s="2">
        <v>0</v>
      </c>
      <c r="E13" s="2"/>
      <c r="F13" s="2">
        <f t="shared" si="0"/>
        <v>0</v>
      </c>
    </row>
    <row r="14" spans="1:6" ht="15.75" thickBot="1" x14ac:dyDescent="0.3">
      <c r="A14" s="1">
        <v>3950</v>
      </c>
      <c r="B14" t="s">
        <v>23</v>
      </c>
      <c r="C14" s="2">
        <v>0</v>
      </c>
      <c r="D14" s="2">
        <v>0</v>
      </c>
      <c r="E14" s="2"/>
      <c r="F14" s="2">
        <f t="shared" si="0"/>
        <v>0</v>
      </c>
    </row>
    <row r="15" spans="1:6" ht="16.5" thickBot="1" x14ac:dyDescent="0.3">
      <c r="A15" s="5" t="s">
        <v>2</v>
      </c>
      <c r="B15" s="14"/>
      <c r="C15" s="7">
        <f>SUM(C4:C14)</f>
        <v>-22305</v>
      </c>
      <c r="D15" s="7">
        <f>SUM(D4:D14)</f>
        <v>0</v>
      </c>
      <c r="E15" s="15"/>
      <c r="F15" s="8">
        <f>E15-C15</f>
        <v>22305</v>
      </c>
    </row>
    <row r="16" spans="1:6" x14ac:dyDescent="0.25">
      <c r="A16" s="1">
        <v>4000</v>
      </c>
      <c r="B16" s="16" t="s">
        <v>25</v>
      </c>
      <c r="C16" s="2">
        <v>0</v>
      </c>
      <c r="D16" s="2">
        <v>0</v>
      </c>
      <c r="E16" s="2"/>
      <c r="F16" s="2">
        <f t="shared" si="0"/>
        <v>0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11775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0</v>
      </c>
      <c r="D18" s="2">
        <v>0</v>
      </c>
      <c r="E18" s="2"/>
      <c r="F18" s="2">
        <f t="shared" si="0"/>
        <v>0</v>
      </c>
    </row>
    <row r="19" spans="1:10" ht="15.75" thickBot="1" x14ac:dyDescent="0.3">
      <c r="A19" s="1">
        <v>4030</v>
      </c>
      <c r="B19" s="16" t="s">
        <v>28</v>
      </c>
      <c r="C19" s="2">
        <v>0</v>
      </c>
      <c r="D19" s="2"/>
      <c r="E19" s="2"/>
      <c r="F19" s="2">
        <f t="shared" si="0"/>
        <v>0</v>
      </c>
    </row>
    <row r="20" spans="1:10" ht="16.5" thickBot="1" x14ac:dyDescent="0.3">
      <c r="A20" s="5" t="s">
        <v>24</v>
      </c>
      <c r="B20" s="6"/>
      <c r="C20" s="7">
        <f>SUM(C16:C19)</f>
        <v>0</v>
      </c>
      <c r="D20" s="7">
        <f>SUM(D16:D19)</f>
        <v>11775</v>
      </c>
      <c r="E20" s="7">
        <f>SUM(E4:E19)</f>
        <v>0</v>
      </c>
      <c r="F20" s="8">
        <f>E20-C20</f>
        <v>0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>
        <v>0</v>
      </c>
      <c r="D22" s="2">
        <v>0</v>
      </c>
      <c r="E22" s="2"/>
      <c r="F22" s="3">
        <f t="shared" si="0"/>
        <v>0</v>
      </c>
    </row>
    <row r="23" spans="1:10" ht="16.5" thickBot="1" x14ac:dyDescent="0.3">
      <c r="A23" s="5" t="s">
        <v>6</v>
      </c>
      <c r="B23" s="6"/>
      <c r="C23" s="7">
        <f>SUM(C21:C22)</f>
        <v>0</v>
      </c>
      <c r="D23" s="7">
        <f>SUM(D21:D22)</f>
        <v>0</v>
      </c>
      <c r="E23" s="7">
        <f t="shared" ref="E23" si="1">SUM(E22)</f>
        <v>0</v>
      </c>
      <c r="F23" s="8">
        <f>C23-E23</f>
        <v>0</v>
      </c>
    </row>
    <row r="24" spans="1:10" x14ac:dyDescent="0.25">
      <c r="A24" s="1">
        <v>6100</v>
      </c>
      <c r="B24" t="s">
        <v>30</v>
      </c>
      <c r="C24" s="2">
        <v>0</v>
      </c>
      <c r="D24" s="2">
        <v>0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0</v>
      </c>
      <c r="D25" s="2">
        <v>0</v>
      </c>
      <c r="E25" s="2"/>
      <c r="F25" s="3">
        <f t="shared" si="0"/>
        <v>0</v>
      </c>
    </row>
    <row r="26" spans="1:10" x14ac:dyDescent="0.25">
      <c r="A26" s="1">
        <v>6321</v>
      </c>
      <c r="B26" t="s">
        <v>32</v>
      </c>
      <c r="C26" s="2">
        <v>0</v>
      </c>
      <c r="D26" s="2">
        <v>0</v>
      </c>
      <c r="E26" s="2"/>
      <c r="F26" s="3">
        <f t="shared" si="0"/>
        <v>0</v>
      </c>
    </row>
    <row r="27" spans="1:10" x14ac:dyDescent="0.25">
      <c r="A27" s="1">
        <v>6340</v>
      </c>
      <c r="B27" t="s">
        <v>33</v>
      </c>
      <c r="C27" s="2">
        <v>0</v>
      </c>
      <c r="D27" s="2">
        <v>0</v>
      </c>
      <c r="E27" s="2"/>
      <c r="F27" s="3">
        <f t="shared" si="0"/>
        <v>0</v>
      </c>
    </row>
    <row r="28" spans="1:10" x14ac:dyDescent="0.25">
      <c r="A28" s="1">
        <v>6360</v>
      </c>
      <c r="B28" t="s">
        <v>34</v>
      </c>
      <c r="C28" s="2">
        <v>0</v>
      </c>
      <c r="D28" s="2">
        <v>0</v>
      </c>
      <c r="E28" s="2"/>
      <c r="F28" s="3">
        <f t="shared" si="0"/>
        <v>0</v>
      </c>
    </row>
    <row r="29" spans="1:10" x14ac:dyDescent="0.25">
      <c r="A29" s="1">
        <v>6400</v>
      </c>
      <c r="B29" t="s">
        <v>35</v>
      </c>
      <c r="C29" s="2">
        <v>26194</v>
      </c>
      <c r="D29" s="2">
        <v>13080.81</v>
      </c>
      <c r="E29" s="2"/>
      <c r="F29" s="3">
        <f t="shared" si="0"/>
        <v>-26194</v>
      </c>
    </row>
    <row r="30" spans="1:10" x14ac:dyDescent="0.25">
      <c r="A30" s="1">
        <v>6500</v>
      </c>
      <c r="B30" t="s">
        <v>36</v>
      </c>
      <c r="C30" s="2">
        <v>0</v>
      </c>
      <c r="D30" s="2">
        <v>0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0</v>
      </c>
      <c r="D31" s="2">
        <v>0</v>
      </c>
      <c r="E31" s="2"/>
      <c r="F31" s="3">
        <f t="shared" si="0"/>
        <v>0</v>
      </c>
      <c r="J31" s="2"/>
    </row>
    <row r="32" spans="1:10" x14ac:dyDescent="0.25">
      <c r="A32" s="1">
        <v>6540</v>
      </c>
      <c r="B32" t="s">
        <v>38</v>
      </c>
      <c r="C32" s="2">
        <v>0</v>
      </c>
      <c r="D32" s="2">
        <v>0</v>
      </c>
      <c r="E32" s="2"/>
      <c r="F32" s="3">
        <f t="shared" si="0"/>
        <v>0</v>
      </c>
      <c r="J32" s="2"/>
    </row>
    <row r="33" spans="1:10" x14ac:dyDescent="0.25">
      <c r="A33" s="1">
        <v>6550</v>
      </c>
      <c r="B33" t="s">
        <v>39</v>
      </c>
      <c r="C33" s="2">
        <v>0</v>
      </c>
      <c r="D33" s="2">
        <v>0</v>
      </c>
      <c r="E33" s="2"/>
      <c r="F33" s="3">
        <f t="shared" si="0"/>
        <v>0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v>0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0</v>
      </c>
      <c r="D36" s="2">
        <v>0</v>
      </c>
      <c r="E36" s="2"/>
      <c r="F36" s="3">
        <f t="shared" si="0"/>
        <v>0</v>
      </c>
    </row>
    <row r="37" spans="1:10" x14ac:dyDescent="0.25">
      <c r="A37" s="1">
        <v>6620</v>
      </c>
      <c r="B37" t="s">
        <v>43</v>
      </c>
      <c r="C37" s="2">
        <v>0</v>
      </c>
      <c r="D37" s="2">
        <v>0</v>
      </c>
      <c r="E37" s="2"/>
      <c r="F37" s="3">
        <f t="shared" si="0"/>
        <v>0</v>
      </c>
    </row>
    <row r="38" spans="1:10" x14ac:dyDescent="0.25">
      <c r="A38" s="1">
        <v>6690</v>
      </c>
      <c r="B38" t="s">
        <v>44</v>
      </c>
      <c r="C38" s="2">
        <v>0</v>
      </c>
      <c r="D38" s="2">
        <v>1222.5</v>
      </c>
      <c r="F38" s="3">
        <f t="shared" si="0"/>
        <v>0</v>
      </c>
    </row>
    <row r="39" spans="1:10" x14ac:dyDescent="0.25">
      <c r="A39" s="1">
        <v>6705</v>
      </c>
      <c r="B39" t="s">
        <v>45</v>
      </c>
      <c r="C39" s="2">
        <v>0</v>
      </c>
      <c r="D39" s="2">
        <v>0</v>
      </c>
      <c r="E39" s="2"/>
      <c r="F39" s="3">
        <f t="shared" si="0"/>
        <v>0</v>
      </c>
    </row>
    <row r="40" spans="1:10" x14ac:dyDescent="0.25">
      <c r="A40" s="1">
        <v>6790</v>
      </c>
      <c r="B40" t="s">
        <v>46</v>
      </c>
      <c r="C40" s="2">
        <v>0</v>
      </c>
      <c r="D40" s="2">
        <v>0</v>
      </c>
      <c r="E40" s="2"/>
      <c r="F40" s="3">
        <f t="shared" si="0"/>
        <v>0</v>
      </c>
    </row>
    <row r="41" spans="1:10" x14ac:dyDescent="0.25">
      <c r="A41" s="1">
        <v>6800</v>
      </c>
      <c r="B41" t="s">
        <v>47</v>
      </c>
      <c r="C41" s="2">
        <v>0</v>
      </c>
      <c r="D41" s="2">
        <v>0</v>
      </c>
      <c r="E41" s="2"/>
      <c r="F41" s="3">
        <f t="shared" si="0"/>
        <v>0</v>
      </c>
    </row>
    <row r="42" spans="1:10" x14ac:dyDescent="0.25">
      <c r="A42" s="1">
        <v>6810</v>
      </c>
      <c r="B42" t="s">
        <v>48</v>
      </c>
      <c r="C42" s="2">
        <v>0</v>
      </c>
      <c r="D42" s="2">
        <v>0</v>
      </c>
      <c r="E42" s="2"/>
      <c r="F42" s="3">
        <f t="shared" si="0"/>
        <v>0</v>
      </c>
    </row>
    <row r="43" spans="1:10" x14ac:dyDescent="0.25">
      <c r="A43" s="1">
        <v>6840</v>
      </c>
      <c r="B43" t="s">
        <v>49</v>
      </c>
      <c r="C43" s="2">
        <v>0</v>
      </c>
      <c r="D43" s="2">
        <v>0</v>
      </c>
      <c r="E43" s="2"/>
      <c r="F43" s="3">
        <f t="shared" si="0"/>
        <v>0</v>
      </c>
    </row>
    <row r="44" spans="1:10" x14ac:dyDescent="0.25">
      <c r="A44" s="1">
        <v>6860</v>
      </c>
      <c r="B44" t="s">
        <v>50</v>
      </c>
      <c r="C44" s="2">
        <v>0</v>
      </c>
      <c r="D44" s="2">
        <v>0</v>
      </c>
      <c r="E44" s="2"/>
      <c r="F44" s="3">
        <f t="shared" si="0"/>
        <v>0</v>
      </c>
    </row>
    <row r="45" spans="1:10" x14ac:dyDescent="0.25">
      <c r="A45" s="1">
        <v>6890</v>
      </c>
      <c r="B45" t="s">
        <v>51</v>
      </c>
      <c r="C45" s="2">
        <v>0</v>
      </c>
      <c r="D45" s="2">
        <v>0</v>
      </c>
      <c r="E45" s="2"/>
      <c r="F45" s="3">
        <f t="shared" si="0"/>
        <v>0</v>
      </c>
    </row>
    <row r="46" spans="1:10" x14ac:dyDescent="0.25">
      <c r="A46" s="1">
        <v>6907</v>
      </c>
      <c r="B46" t="s">
        <v>52</v>
      </c>
      <c r="C46" s="2">
        <v>0</v>
      </c>
      <c r="D46" s="2">
        <v>0</v>
      </c>
      <c r="E46" s="2"/>
      <c r="F46" s="3">
        <f t="shared" si="0"/>
        <v>0</v>
      </c>
    </row>
    <row r="47" spans="1:10" x14ac:dyDescent="0.25">
      <c r="A47" s="1">
        <v>7000</v>
      </c>
      <c r="B47" t="s">
        <v>53</v>
      </c>
      <c r="C47" s="2">
        <v>0</v>
      </c>
      <c r="D47" s="2">
        <v>0</v>
      </c>
      <c r="E47" s="2"/>
      <c r="F47" s="3">
        <f t="shared" si="0"/>
        <v>0</v>
      </c>
    </row>
    <row r="48" spans="1:10" x14ac:dyDescent="0.25">
      <c r="A48" s="1">
        <v>7100</v>
      </c>
      <c r="B48" t="s">
        <v>54</v>
      </c>
      <c r="C48" s="2">
        <v>0</v>
      </c>
      <c r="D48" s="2">
        <v>0</v>
      </c>
      <c r="E48" s="2"/>
      <c r="F48" s="3">
        <f t="shared" si="0"/>
        <v>0</v>
      </c>
    </row>
    <row r="49" spans="1:6" x14ac:dyDescent="0.25">
      <c r="A49" s="1">
        <v>7140</v>
      </c>
      <c r="B49" t="s">
        <v>55</v>
      </c>
      <c r="C49" s="2">
        <v>0</v>
      </c>
      <c r="D49" s="2">
        <v>0</v>
      </c>
      <c r="E49" s="2"/>
      <c r="F49" s="3">
        <f t="shared" si="0"/>
        <v>0</v>
      </c>
    </row>
    <row r="50" spans="1:6" x14ac:dyDescent="0.25">
      <c r="A50" s="1">
        <v>7320</v>
      </c>
      <c r="B50" t="s">
        <v>56</v>
      </c>
      <c r="C50" s="2">
        <v>0</v>
      </c>
      <c r="D50" s="2">
        <v>0</v>
      </c>
      <c r="E50" s="2"/>
      <c r="F50" s="3">
        <f t="shared" si="0"/>
        <v>0</v>
      </c>
    </row>
    <row r="51" spans="1:6" x14ac:dyDescent="0.25">
      <c r="A51" s="1">
        <v>741</v>
      </c>
      <c r="B51" t="s">
        <v>57</v>
      </c>
      <c r="C51" s="2">
        <v>0</v>
      </c>
      <c r="D51" s="2">
        <v>0</v>
      </c>
      <c r="E51" s="2"/>
      <c r="F51" s="3">
        <f t="shared" si="0"/>
        <v>0</v>
      </c>
    </row>
    <row r="52" spans="1:6" x14ac:dyDescent="0.25">
      <c r="A52" s="1">
        <v>7430</v>
      </c>
      <c r="B52" t="s">
        <v>8</v>
      </c>
      <c r="C52" s="2">
        <v>0</v>
      </c>
      <c r="D52" s="2">
        <v>0</v>
      </c>
      <c r="E52" s="2"/>
      <c r="F52" s="3">
        <f t="shared" si="0"/>
        <v>0</v>
      </c>
    </row>
    <row r="53" spans="1:6" x14ac:dyDescent="0.25">
      <c r="A53" s="1">
        <v>7500</v>
      </c>
      <c r="B53" t="s">
        <v>58</v>
      </c>
      <c r="C53" s="2">
        <v>0</v>
      </c>
      <c r="D53" s="2">
        <v>0</v>
      </c>
      <c r="E53" s="2"/>
      <c r="F53" s="3">
        <f t="shared" si="0"/>
        <v>0</v>
      </c>
    </row>
    <row r="54" spans="1:6" x14ac:dyDescent="0.25">
      <c r="A54" s="1">
        <v>7740</v>
      </c>
      <c r="B54" t="s">
        <v>59</v>
      </c>
      <c r="C54" s="2">
        <v>0</v>
      </c>
      <c r="D54" s="2">
        <v>0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0</v>
      </c>
      <c r="D55" s="2">
        <v>0</v>
      </c>
      <c r="E55" s="2"/>
      <c r="F55" s="3">
        <f t="shared" si="0"/>
        <v>0</v>
      </c>
    </row>
    <row r="56" spans="1:6" x14ac:dyDescent="0.25">
      <c r="A56" s="1">
        <v>7790</v>
      </c>
      <c r="B56" t="s">
        <v>60</v>
      </c>
      <c r="C56" s="2">
        <v>0</v>
      </c>
      <c r="D56" s="2">
        <v>0</v>
      </c>
      <c r="E56" s="2"/>
      <c r="F56" s="3">
        <f t="shared" si="0"/>
        <v>0</v>
      </c>
    </row>
    <row r="57" spans="1:6" ht="15.75" thickBot="1" x14ac:dyDescent="0.3">
      <c r="A57" s="1">
        <v>7831</v>
      </c>
      <c r="B57" t="s">
        <v>61</v>
      </c>
      <c r="C57" s="2">
        <v>0</v>
      </c>
      <c r="D57" s="2">
        <v>0</v>
      </c>
      <c r="E57" s="2"/>
      <c r="F57" s="3">
        <f t="shared" si="0"/>
        <v>0</v>
      </c>
    </row>
    <row r="58" spans="1:6" ht="16.5" thickBot="1" x14ac:dyDescent="0.3">
      <c r="A58" s="9" t="s">
        <v>7</v>
      </c>
      <c r="B58" s="6"/>
      <c r="C58" s="7">
        <f>SUM(C24:C57)</f>
        <v>26194</v>
      </c>
      <c r="D58" s="7">
        <f>SUM(D24:D57)</f>
        <v>14303.31</v>
      </c>
      <c r="E58" s="7">
        <f>SUM(E24:E57)</f>
        <v>0</v>
      </c>
      <c r="F58" s="8">
        <f t="shared" si="0"/>
        <v>-26194</v>
      </c>
    </row>
    <row r="59" spans="1:6" x14ac:dyDescent="0.25">
      <c r="A59" s="1">
        <v>8040</v>
      </c>
      <c r="B59" t="s">
        <v>10</v>
      </c>
      <c r="C59" s="2">
        <v>0</v>
      </c>
      <c r="D59" s="2">
        <v>0</v>
      </c>
      <c r="E59" s="2"/>
      <c r="F59" s="3">
        <f t="shared" si="0"/>
        <v>0</v>
      </c>
    </row>
    <row r="60" spans="1:6" x14ac:dyDescent="0.25">
      <c r="A60" s="1">
        <v>8050</v>
      </c>
      <c r="B60" t="s">
        <v>62</v>
      </c>
      <c r="C60" s="2">
        <v>0</v>
      </c>
      <c r="D60" s="2">
        <v>0</v>
      </c>
      <c r="E60" s="2"/>
      <c r="F60" s="3">
        <f t="shared" si="0"/>
        <v>0</v>
      </c>
    </row>
    <row r="61" spans="1:6" ht="15.75" thickBot="1" x14ac:dyDescent="0.3">
      <c r="A61" s="1">
        <v>8155</v>
      </c>
      <c r="B61" t="s">
        <v>63</v>
      </c>
      <c r="C61" s="2">
        <v>0</v>
      </c>
      <c r="D61" s="2">
        <v>0</v>
      </c>
      <c r="E61" s="2"/>
      <c r="F61" s="3">
        <f t="shared" si="0"/>
        <v>0</v>
      </c>
    </row>
    <row r="62" spans="1:6" ht="16.5" thickBot="1" x14ac:dyDescent="0.3">
      <c r="A62" s="9" t="s">
        <v>11</v>
      </c>
      <c r="B62" s="7"/>
      <c r="C62" s="7">
        <f>SUM(C59:C61)</f>
        <v>0</v>
      </c>
      <c r="D62" s="7">
        <f>SUM(D59:D61)</f>
        <v>0</v>
      </c>
      <c r="E62" s="7">
        <f>SUM(E59:E61)</f>
        <v>0</v>
      </c>
      <c r="F62" s="8">
        <f>SUM(F59:F61)</f>
        <v>0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3889</v>
      </c>
      <c r="D64" s="12">
        <f>D15+D20+D23+D58+D62</f>
        <v>26078.309999999998</v>
      </c>
      <c r="E64" s="12">
        <f t="shared" ref="E64:F64" si="2">E20+E23+E58+E62</f>
        <v>0</v>
      </c>
      <c r="F64" s="13">
        <f t="shared" si="2"/>
        <v>-26194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36" workbookViewId="0">
      <selection activeCell="C73" sqref="C73"/>
    </sheetView>
  </sheetViews>
  <sheetFormatPr baseColWidth="10" defaultRowHeight="15" x14ac:dyDescent="0.25"/>
  <cols>
    <col min="1" max="1" width="22" bestFit="1" customWidth="1"/>
    <col min="2" max="2" width="37.140625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65</v>
      </c>
      <c r="C4" s="2">
        <v>-81041</v>
      </c>
      <c r="D4" s="2">
        <v>0</v>
      </c>
      <c r="E4" s="2"/>
      <c r="F4" s="2">
        <f>E4-C4</f>
        <v>81041</v>
      </c>
    </row>
    <row r="5" spans="1:6" x14ac:dyDescent="0.25">
      <c r="A5" s="1">
        <v>3101</v>
      </c>
      <c r="B5" t="s">
        <v>16</v>
      </c>
      <c r="C5" s="2">
        <v>0</v>
      </c>
      <c r="D5" s="2">
        <v>0</v>
      </c>
      <c r="E5" s="2"/>
      <c r="F5" s="2">
        <f t="shared" ref="F5:F61" si="0">E5-C5</f>
        <v>0</v>
      </c>
    </row>
    <row r="6" spans="1:6" x14ac:dyDescent="0.25">
      <c r="A6" s="1">
        <v>3102</v>
      </c>
      <c r="B6" t="s">
        <v>3</v>
      </c>
      <c r="C6" s="2">
        <v>0</v>
      </c>
      <c r="D6" s="2">
        <v>0</v>
      </c>
      <c r="E6" s="2"/>
      <c r="F6" s="2">
        <f t="shared" si="0"/>
        <v>0</v>
      </c>
    </row>
    <row r="7" spans="1:6" x14ac:dyDescent="0.25">
      <c r="A7" s="1">
        <v>3200</v>
      </c>
      <c r="B7" t="s">
        <v>17</v>
      </c>
      <c r="C7" s="2">
        <v>0</v>
      </c>
      <c r="D7" s="2">
        <v>0</v>
      </c>
      <c r="E7" s="2"/>
      <c r="F7" s="2">
        <f t="shared" si="0"/>
        <v>0</v>
      </c>
    </row>
    <row r="8" spans="1:6" x14ac:dyDescent="0.25">
      <c r="A8" s="1">
        <v>3201</v>
      </c>
      <c r="B8" t="s">
        <v>18</v>
      </c>
      <c r="C8" s="2">
        <v>0</v>
      </c>
      <c r="D8" s="2">
        <v>0</v>
      </c>
      <c r="E8" s="2"/>
      <c r="F8" s="2">
        <f t="shared" si="0"/>
        <v>0</v>
      </c>
    </row>
    <row r="9" spans="1:6" x14ac:dyDescent="0.25">
      <c r="A9" s="1">
        <v>3202</v>
      </c>
      <c r="B9" t="s">
        <v>4</v>
      </c>
      <c r="C9" s="2">
        <v>0</v>
      </c>
      <c r="D9" s="2">
        <v>0</v>
      </c>
      <c r="E9" s="2"/>
      <c r="F9" s="2">
        <f t="shared" si="0"/>
        <v>0</v>
      </c>
    </row>
    <row r="10" spans="1:6" x14ac:dyDescent="0.25">
      <c r="A10" s="1">
        <v>3203</v>
      </c>
      <c r="B10" t="s">
        <v>19</v>
      </c>
      <c r="C10" s="2">
        <v>0</v>
      </c>
      <c r="D10" s="2">
        <v>0</v>
      </c>
      <c r="E10" s="2"/>
      <c r="F10" s="2">
        <f t="shared" si="0"/>
        <v>0</v>
      </c>
    </row>
    <row r="11" spans="1:6" x14ac:dyDescent="0.25">
      <c r="A11" s="1">
        <v>3445</v>
      </c>
      <c r="B11" t="s">
        <v>20</v>
      </c>
      <c r="C11" s="2">
        <v>0</v>
      </c>
      <c r="D11" s="2">
        <v>0</v>
      </c>
      <c r="E11" s="2"/>
      <c r="F11" s="2">
        <f t="shared" si="0"/>
        <v>0</v>
      </c>
    </row>
    <row r="12" spans="1:6" x14ac:dyDescent="0.25">
      <c r="A12" s="1">
        <v>3620</v>
      </c>
      <c r="B12" t="s">
        <v>21</v>
      </c>
      <c r="C12" s="2">
        <v>0</v>
      </c>
      <c r="D12" s="2">
        <v>0</v>
      </c>
      <c r="E12" s="2"/>
      <c r="F12" s="2">
        <f t="shared" si="0"/>
        <v>0</v>
      </c>
    </row>
    <row r="13" spans="1:6" x14ac:dyDescent="0.25">
      <c r="A13" s="1">
        <v>3900</v>
      </c>
      <c r="B13" t="s">
        <v>22</v>
      </c>
      <c r="C13" s="2">
        <v>11130</v>
      </c>
      <c r="D13" s="2">
        <v>0</v>
      </c>
      <c r="E13" s="2"/>
      <c r="F13" s="2">
        <f t="shared" si="0"/>
        <v>-11130</v>
      </c>
    </row>
    <row r="14" spans="1:6" ht="15.75" thickBot="1" x14ac:dyDescent="0.3">
      <c r="A14" s="1">
        <v>3950</v>
      </c>
      <c r="B14" t="s">
        <v>23</v>
      </c>
      <c r="C14" s="2">
        <v>-3500</v>
      </c>
      <c r="D14" s="2">
        <v>0</v>
      </c>
      <c r="E14" s="2"/>
      <c r="F14" s="2">
        <f t="shared" si="0"/>
        <v>3500</v>
      </c>
    </row>
    <row r="15" spans="1:6" ht="16.5" thickBot="1" x14ac:dyDescent="0.3">
      <c r="A15" s="5" t="s">
        <v>2</v>
      </c>
      <c r="B15" s="14"/>
      <c r="C15" s="7">
        <f>SUM(C4:C14)</f>
        <v>-73411</v>
      </c>
      <c r="D15" s="7">
        <f>SUM(D4:D14)</f>
        <v>0</v>
      </c>
      <c r="E15" s="15"/>
      <c r="F15" s="8">
        <f>E15-C15</f>
        <v>73411</v>
      </c>
    </row>
    <row r="16" spans="1:6" x14ac:dyDescent="0.25">
      <c r="A16" s="1">
        <v>4000</v>
      </c>
      <c r="B16" s="16" t="s">
        <v>25</v>
      </c>
      <c r="C16" s="2">
        <v>0</v>
      </c>
      <c r="D16" s="2">
        <v>0</v>
      </c>
      <c r="E16" s="2"/>
      <c r="F16" s="2">
        <f t="shared" si="0"/>
        <v>0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0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0</v>
      </c>
      <c r="D18" s="2">
        <v>0</v>
      </c>
      <c r="E18" s="2"/>
      <c r="F18" s="2">
        <f t="shared" si="0"/>
        <v>0</v>
      </c>
    </row>
    <row r="19" spans="1:10" ht="15.75" thickBot="1" x14ac:dyDescent="0.3">
      <c r="A19" s="1">
        <v>4030</v>
      </c>
      <c r="B19" s="16" t="s">
        <v>28</v>
      </c>
      <c r="C19" s="2">
        <v>15774.44</v>
      </c>
      <c r="D19" s="2">
        <v>18010.7</v>
      </c>
      <c r="E19" s="2"/>
      <c r="F19" s="2">
        <f t="shared" si="0"/>
        <v>-15774.44</v>
      </c>
    </row>
    <row r="20" spans="1:10" ht="16.5" thickBot="1" x14ac:dyDescent="0.3">
      <c r="A20" s="5" t="s">
        <v>24</v>
      </c>
      <c r="B20" s="6"/>
      <c r="C20" s="7">
        <f>SUM(C16:C19)</f>
        <v>15774.44</v>
      </c>
      <c r="D20" s="7">
        <f>SUM(D16:D19)</f>
        <v>18010.7</v>
      </c>
      <c r="E20" s="7">
        <f>SUM(E4:E19)</f>
        <v>0</v>
      </c>
      <c r="F20" s="8">
        <f>E20-C20</f>
        <v>-15774.44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>
        <v>10000</v>
      </c>
      <c r="D22" s="2">
        <v>0</v>
      </c>
      <c r="E22" s="2"/>
      <c r="F22" s="3">
        <f t="shared" si="0"/>
        <v>-10000</v>
      </c>
    </row>
    <row r="23" spans="1:10" ht="16.5" thickBot="1" x14ac:dyDescent="0.3">
      <c r="A23" s="5" t="s">
        <v>6</v>
      </c>
      <c r="B23" s="6"/>
      <c r="C23" s="7">
        <f>SUM(C21:C22)</f>
        <v>10000</v>
      </c>
      <c r="D23" s="7">
        <f>SUM(D21:D22)</f>
        <v>0</v>
      </c>
      <c r="E23" s="7">
        <f t="shared" ref="E23" si="1">SUM(E22)</f>
        <v>0</v>
      </c>
      <c r="F23" s="8">
        <f>C23-E23</f>
        <v>10000</v>
      </c>
    </row>
    <row r="24" spans="1:10" x14ac:dyDescent="0.25">
      <c r="A24" s="1">
        <v>6100</v>
      </c>
      <c r="B24" t="s">
        <v>30</v>
      </c>
      <c r="C24" s="2">
        <v>0</v>
      </c>
      <c r="D24" s="2">
        <v>0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0</v>
      </c>
      <c r="D25" s="2">
        <v>0</v>
      </c>
      <c r="E25" s="2"/>
      <c r="F25" s="3">
        <f t="shared" si="0"/>
        <v>0</v>
      </c>
    </row>
    <row r="26" spans="1:10" x14ac:dyDescent="0.25">
      <c r="A26" s="1">
        <v>6321</v>
      </c>
      <c r="B26" t="s">
        <v>32</v>
      </c>
      <c r="C26" s="2">
        <v>0</v>
      </c>
      <c r="D26" s="2">
        <v>0</v>
      </c>
      <c r="E26" s="2"/>
      <c r="F26" s="3">
        <f t="shared" si="0"/>
        <v>0</v>
      </c>
    </row>
    <row r="27" spans="1:10" x14ac:dyDescent="0.25">
      <c r="A27" s="1">
        <v>6340</v>
      </c>
      <c r="B27" t="s">
        <v>33</v>
      </c>
      <c r="C27" s="2">
        <v>0</v>
      </c>
      <c r="D27" s="2">
        <v>0</v>
      </c>
      <c r="E27" s="2"/>
      <c r="F27" s="3">
        <f t="shared" si="0"/>
        <v>0</v>
      </c>
    </row>
    <row r="28" spans="1:10" x14ac:dyDescent="0.25">
      <c r="A28" s="1">
        <v>6360</v>
      </c>
      <c r="B28" t="s">
        <v>34</v>
      </c>
      <c r="C28" s="2">
        <v>0</v>
      </c>
      <c r="D28" s="2">
        <v>2880</v>
      </c>
      <c r="E28" s="2"/>
      <c r="F28" s="3">
        <f t="shared" si="0"/>
        <v>0</v>
      </c>
    </row>
    <row r="29" spans="1:10" x14ac:dyDescent="0.25">
      <c r="A29" s="1">
        <v>6400</v>
      </c>
      <c r="B29" t="s">
        <v>35</v>
      </c>
      <c r="C29" s="2">
        <v>0</v>
      </c>
      <c r="D29" s="2">
        <v>0</v>
      </c>
      <c r="E29" s="2"/>
      <c r="F29" s="3">
        <f t="shared" si="0"/>
        <v>0</v>
      </c>
    </row>
    <row r="30" spans="1:10" x14ac:dyDescent="0.25">
      <c r="A30" s="1">
        <v>6500</v>
      </c>
      <c r="B30" t="s">
        <v>36</v>
      </c>
      <c r="C30" s="2">
        <v>0</v>
      </c>
      <c r="D30" s="2">
        <v>0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0</v>
      </c>
      <c r="D31" s="2">
        <v>0</v>
      </c>
      <c r="E31" s="2"/>
      <c r="F31" s="3">
        <f t="shared" si="0"/>
        <v>0</v>
      </c>
      <c r="J31" s="2"/>
    </row>
    <row r="32" spans="1:10" x14ac:dyDescent="0.25">
      <c r="A32" s="1">
        <v>6540</v>
      </c>
      <c r="B32" t="s">
        <v>38</v>
      </c>
      <c r="C32" s="2">
        <v>0</v>
      </c>
      <c r="D32" s="2">
        <v>0</v>
      </c>
      <c r="E32" s="2"/>
      <c r="F32" s="3">
        <f t="shared" si="0"/>
        <v>0</v>
      </c>
      <c r="J32" s="2"/>
    </row>
    <row r="33" spans="1:10" x14ac:dyDescent="0.25">
      <c r="A33" s="1">
        <v>6550</v>
      </c>
      <c r="B33" t="s">
        <v>39</v>
      </c>
      <c r="C33" s="2">
        <v>0</v>
      </c>
      <c r="D33" s="2">
        <v>0</v>
      </c>
      <c r="E33" s="2"/>
      <c r="F33" s="3">
        <f t="shared" si="0"/>
        <v>0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v>0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0</v>
      </c>
      <c r="D36" s="2">
        <v>0</v>
      </c>
      <c r="E36" s="2"/>
      <c r="F36" s="3">
        <f t="shared" si="0"/>
        <v>0</v>
      </c>
    </row>
    <row r="37" spans="1:10" x14ac:dyDescent="0.25">
      <c r="A37" s="1">
        <v>6620</v>
      </c>
      <c r="B37" t="s">
        <v>43</v>
      </c>
      <c r="C37" s="2">
        <v>0</v>
      </c>
      <c r="D37" s="2">
        <v>0</v>
      </c>
      <c r="E37" s="2"/>
      <c r="F37" s="3">
        <f t="shared" si="0"/>
        <v>0</v>
      </c>
    </row>
    <row r="38" spans="1:10" x14ac:dyDescent="0.25">
      <c r="A38" s="1">
        <v>6690</v>
      </c>
      <c r="B38" t="s">
        <v>44</v>
      </c>
      <c r="C38" s="2">
        <v>0</v>
      </c>
      <c r="D38" s="2">
        <v>0</v>
      </c>
      <c r="F38" s="3">
        <f t="shared" si="0"/>
        <v>0</v>
      </c>
    </row>
    <row r="39" spans="1:10" x14ac:dyDescent="0.25">
      <c r="A39" s="1">
        <v>6705</v>
      </c>
      <c r="B39" t="s">
        <v>45</v>
      </c>
      <c r="C39" s="2">
        <v>0</v>
      </c>
      <c r="D39" s="2">
        <v>0</v>
      </c>
      <c r="E39" s="2"/>
      <c r="F39" s="3">
        <f t="shared" si="0"/>
        <v>0</v>
      </c>
    </row>
    <row r="40" spans="1:10" x14ac:dyDescent="0.25">
      <c r="A40" s="1">
        <v>6790</v>
      </c>
      <c r="B40" t="s">
        <v>46</v>
      </c>
      <c r="C40" s="2">
        <v>25000</v>
      </c>
      <c r="D40" s="2">
        <v>2674.5</v>
      </c>
      <c r="E40" s="2"/>
      <c r="F40" s="3">
        <f t="shared" si="0"/>
        <v>-25000</v>
      </c>
    </row>
    <row r="41" spans="1:10" x14ac:dyDescent="0.25">
      <c r="A41" s="1">
        <v>6800</v>
      </c>
      <c r="B41" t="s">
        <v>47</v>
      </c>
      <c r="C41" s="2">
        <v>0</v>
      </c>
      <c r="D41" s="2">
        <v>0</v>
      </c>
      <c r="E41" s="2"/>
      <c r="F41" s="3">
        <f t="shared" si="0"/>
        <v>0</v>
      </c>
    </row>
    <row r="42" spans="1:10" x14ac:dyDescent="0.25">
      <c r="A42" s="1">
        <v>6810</v>
      </c>
      <c r="B42" t="s">
        <v>48</v>
      </c>
      <c r="C42" s="2">
        <v>0</v>
      </c>
      <c r="D42" s="2">
        <v>0</v>
      </c>
      <c r="E42" s="2"/>
      <c r="F42" s="3">
        <f t="shared" si="0"/>
        <v>0</v>
      </c>
    </row>
    <row r="43" spans="1:10" x14ac:dyDescent="0.25">
      <c r="A43" s="1">
        <v>6840</v>
      </c>
      <c r="B43" t="s">
        <v>49</v>
      </c>
      <c r="C43" s="2">
        <v>0</v>
      </c>
      <c r="D43" s="2">
        <v>0</v>
      </c>
      <c r="E43" s="2"/>
      <c r="F43" s="3">
        <f t="shared" si="0"/>
        <v>0</v>
      </c>
    </row>
    <row r="44" spans="1:10" x14ac:dyDescent="0.25">
      <c r="A44" s="1">
        <v>6860</v>
      </c>
      <c r="B44" t="s">
        <v>50</v>
      </c>
      <c r="C44" s="2">
        <v>0</v>
      </c>
      <c r="D44" s="2">
        <v>0</v>
      </c>
      <c r="E44" s="2"/>
      <c r="F44" s="3">
        <f t="shared" si="0"/>
        <v>0</v>
      </c>
    </row>
    <row r="45" spans="1:10" x14ac:dyDescent="0.25">
      <c r="A45" s="1">
        <v>6890</v>
      </c>
      <c r="B45" t="s">
        <v>51</v>
      </c>
      <c r="C45" s="2">
        <v>0</v>
      </c>
      <c r="D45" s="2">
        <v>0</v>
      </c>
      <c r="E45" s="2"/>
      <c r="F45" s="3">
        <f t="shared" si="0"/>
        <v>0</v>
      </c>
    </row>
    <row r="46" spans="1:10" x14ac:dyDescent="0.25">
      <c r="A46" s="1">
        <v>6907</v>
      </c>
      <c r="B46" t="s">
        <v>52</v>
      </c>
      <c r="C46" s="2">
        <v>0</v>
      </c>
      <c r="D46" s="2">
        <v>0</v>
      </c>
      <c r="E46" s="2"/>
      <c r="F46" s="3">
        <f t="shared" si="0"/>
        <v>0</v>
      </c>
    </row>
    <row r="47" spans="1:10" x14ac:dyDescent="0.25">
      <c r="A47" s="1">
        <v>7000</v>
      </c>
      <c r="B47" t="s">
        <v>53</v>
      </c>
      <c r="C47" s="2">
        <v>0</v>
      </c>
      <c r="D47" s="2">
        <v>419</v>
      </c>
      <c r="E47" s="2"/>
      <c r="F47" s="3">
        <f t="shared" si="0"/>
        <v>0</v>
      </c>
    </row>
    <row r="48" spans="1:10" x14ac:dyDescent="0.25">
      <c r="A48" s="1">
        <v>7100</v>
      </c>
      <c r="B48" t="s">
        <v>54</v>
      </c>
      <c r="C48" s="2">
        <v>0</v>
      </c>
      <c r="D48" s="2">
        <v>0</v>
      </c>
      <c r="E48" s="2"/>
      <c r="F48" s="3">
        <f t="shared" si="0"/>
        <v>0</v>
      </c>
    </row>
    <row r="49" spans="1:6" x14ac:dyDescent="0.25">
      <c r="A49" s="1">
        <v>7140</v>
      </c>
      <c r="B49" t="s">
        <v>55</v>
      </c>
      <c r="C49" s="2">
        <v>0</v>
      </c>
      <c r="D49" s="2">
        <v>0</v>
      </c>
      <c r="E49" s="2"/>
      <c r="F49" s="3">
        <f t="shared" si="0"/>
        <v>0</v>
      </c>
    </row>
    <row r="50" spans="1:6" x14ac:dyDescent="0.25">
      <c r="A50" s="1">
        <v>7320</v>
      </c>
      <c r="B50" t="s">
        <v>56</v>
      </c>
      <c r="C50" s="2">
        <v>0</v>
      </c>
      <c r="D50" s="2">
        <v>0</v>
      </c>
      <c r="E50" s="2"/>
      <c r="F50" s="3">
        <f t="shared" si="0"/>
        <v>0</v>
      </c>
    </row>
    <row r="51" spans="1:6" x14ac:dyDescent="0.25">
      <c r="A51" s="1">
        <v>741</v>
      </c>
      <c r="B51" t="s">
        <v>57</v>
      </c>
      <c r="C51" s="2">
        <v>0</v>
      </c>
      <c r="D51" s="2">
        <v>0</v>
      </c>
      <c r="E51" s="2"/>
      <c r="F51" s="3">
        <f t="shared" si="0"/>
        <v>0</v>
      </c>
    </row>
    <row r="52" spans="1:6" x14ac:dyDescent="0.25">
      <c r="A52" s="1">
        <v>7430</v>
      </c>
      <c r="B52" t="s">
        <v>8</v>
      </c>
      <c r="C52" s="2">
        <v>0</v>
      </c>
      <c r="D52" s="2">
        <v>0</v>
      </c>
      <c r="E52" s="2"/>
      <c r="F52" s="3">
        <f t="shared" si="0"/>
        <v>0</v>
      </c>
    </row>
    <row r="53" spans="1:6" x14ac:dyDescent="0.25">
      <c r="A53" s="1">
        <v>7500</v>
      </c>
      <c r="B53" t="s">
        <v>58</v>
      </c>
      <c r="C53" s="2">
        <v>0</v>
      </c>
      <c r="D53" s="2">
        <v>0</v>
      </c>
      <c r="E53" s="2"/>
      <c r="F53" s="3">
        <f t="shared" si="0"/>
        <v>0</v>
      </c>
    </row>
    <row r="54" spans="1:6" x14ac:dyDescent="0.25">
      <c r="A54" s="1">
        <v>7740</v>
      </c>
      <c r="B54" t="s">
        <v>59</v>
      </c>
      <c r="C54" s="2">
        <v>0</v>
      </c>
      <c r="D54" s="2">
        <v>0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0</v>
      </c>
      <c r="D55" s="2">
        <v>0</v>
      </c>
      <c r="E55" s="2"/>
      <c r="F55" s="3">
        <f t="shared" si="0"/>
        <v>0</v>
      </c>
    </row>
    <row r="56" spans="1:6" x14ac:dyDescent="0.25">
      <c r="A56" s="1">
        <v>7790</v>
      </c>
      <c r="B56" t="s">
        <v>60</v>
      </c>
      <c r="C56" s="2">
        <v>10500</v>
      </c>
      <c r="D56" s="2">
        <v>0</v>
      </c>
      <c r="E56" s="2"/>
      <c r="F56" s="3">
        <f t="shared" si="0"/>
        <v>-10500</v>
      </c>
    </row>
    <row r="57" spans="1:6" ht="15.75" thickBot="1" x14ac:dyDescent="0.3">
      <c r="A57" s="1">
        <v>7831</v>
      </c>
      <c r="B57" t="s">
        <v>61</v>
      </c>
      <c r="C57" s="2">
        <v>0</v>
      </c>
      <c r="D57" s="2">
        <v>0</v>
      </c>
      <c r="E57" s="2"/>
      <c r="F57" s="3">
        <f t="shared" si="0"/>
        <v>0</v>
      </c>
    </row>
    <row r="58" spans="1:6" ht="16.5" thickBot="1" x14ac:dyDescent="0.3">
      <c r="A58" s="9" t="s">
        <v>7</v>
      </c>
      <c r="B58" s="6"/>
      <c r="C58" s="7">
        <f>SUM(C24:C57)</f>
        <v>35500</v>
      </c>
      <c r="D58" s="7">
        <f>SUM(D24:D57)</f>
        <v>5973.5</v>
      </c>
      <c r="E58" s="7">
        <f>SUM(E24:E57)</f>
        <v>0</v>
      </c>
      <c r="F58" s="8">
        <f t="shared" si="0"/>
        <v>-35500</v>
      </c>
    </row>
    <row r="59" spans="1:6" x14ac:dyDescent="0.25">
      <c r="A59" s="1">
        <v>8040</v>
      </c>
      <c r="B59" t="s">
        <v>10</v>
      </c>
      <c r="C59" s="2">
        <v>0</v>
      </c>
      <c r="D59" s="2">
        <v>0</v>
      </c>
      <c r="E59" s="2"/>
      <c r="F59" s="3">
        <f t="shared" si="0"/>
        <v>0</v>
      </c>
    </row>
    <row r="60" spans="1:6" x14ac:dyDescent="0.25">
      <c r="A60" s="1">
        <v>8050</v>
      </c>
      <c r="B60" t="s">
        <v>62</v>
      </c>
      <c r="C60" s="2">
        <v>0</v>
      </c>
      <c r="D60" s="2">
        <v>0</v>
      </c>
      <c r="E60" s="2"/>
      <c r="F60" s="3">
        <f t="shared" si="0"/>
        <v>0</v>
      </c>
    </row>
    <row r="61" spans="1:6" ht="15.75" thickBot="1" x14ac:dyDescent="0.3">
      <c r="A61" s="1">
        <v>8155</v>
      </c>
      <c r="B61" t="s">
        <v>63</v>
      </c>
      <c r="C61" s="2">
        <v>0</v>
      </c>
      <c r="D61" s="2">
        <v>0</v>
      </c>
      <c r="E61" s="2"/>
      <c r="F61" s="3">
        <f t="shared" si="0"/>
        <v>0</v>
      </c>
    </row>
    <row r="62" spans="1:6" ht="16.5" thickBot="1" x14ac:dyDescent="0.3">
      <c r="A62" s="9" t="s">
        <v>11</v>
      </c>
      <c r="B62" s="7"/>
      <c r="C62" s="7">
        <f>SUM(C59:C61)</f>
        <v>0</v>
      </c>
      <c r="D62" s="7">
        <f>SUM(D59:D61)</f>
        <v>0</v>
      </c>
      <c r="E62" s="7">
        <f>SUM(E59:E61)</f>
        <v>0</v>
      </c>
      <c r="F62" s="8">
        <f>SUM(F59:F61)</f>
        <v>0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-12136.559999999998</v>
      </c>
      <c r="D64" s="12">
        <f>D15+D20+D23+D58+D62</f>
        <v>23984.2</v>
      </c>
      <c r="E64" s="12">
        <f t="shared" ref="E64:F64" si="2">E20+E23+E58+E62</f>
        <v>0</v>
      </c>
      <c r="F64" s="13">
        <f t="shared" si="2"/>
        <v>-41274.44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35" workbookViewId="0">
      <selection activeCell="C72" sqref="C72"/>
    </sheetView>
  </sheetViews>
  <sheetFormatPr baseColWidth="10" defaultRowHeight="15" x14ac:dyDescent="0.25"/>
  <cols>
    <col min="1" max="1" width="22" bestFit="1" customWidth="1"/>
    <col min="2" max="2" width="37.140625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65</v>
      </c>
      <c r="C4" s="2">
        <v>-700</v>
      </c>
      <c r="D4" s="2">
        <v>0</v>
      </c>
      <c r="E4" s="2"/>
      <c r="F4" s="2">
        <f>E4-C4</f>
        <v>700</v>
      </c>
    </row>
    <row r="5" spans="1:6" x14ac:dyDescent="0.25">
      <c r="A5" s="1">
        <v>3101</v>
      </c>
      <c r="B5" t="s">
        <v>16</v>
      </c>
      <c r="C5" s="2">
        <v>0</v>
      </c>
      <c r="D5" s="2">
        <v>0</v>
      </c>
      <c r="E5" s="2"/>
      <c r="F5" s="2">
        <f t="shared" ref="F5:F61" si="0">E5-C5</f>
        <v>0</v>
      </c>
    </row>
    <row r="6" spans="1:6" x14ac:dyDescent="0.25">
      <c r="A6" s="1">
        <v>3102</v>
      </c>
      <c r="B6" t="s">
        <v>3</v>
      </c>
      <c r="C6" s="2">
        <v>0</v>
      </c>
      <c r="D6" s="2">
        <v>0</v>
      </c>
      <c r="E6" s="2"/>
      <c r="F6" s="2">
        <f t="shared" si="0"/>
        <v>0</v>
      </c>
    </row>
    <row r="7" spans="1:6" x14ac:dyDescent="0.25">
      <c r="A7" s="1">
        <v>3200</v>
      </c>
      <c r="B7" t="s">
        <v>17</v>
      </c>
      <c r="C7" s="2">
        <v>-35350</v>
      </c>
      <c r="D7" s="2">
        <v>-47200</v>
      </c>
      <c r="E7" s="2"/>
      <c r="F7" s="2">
        <f t="shared" si="0"/>
        <v>35350</v>
      </c>
    </row>
    <row r="8" spans="1:6" x14ac:dyDescent="0.25">
      <c r="A8" s="1">
        <v>3201</v>
      </c>
      <c r="B8" t="s">
        <v>18</v>
      </c>
      <c r="C8" s="2">
        <v>0</v>
      </c>
      <c r="D8" s="2">
        <v>0</v>
      </c>
      <c r="E8" s="2"/>
      <c r="F8" s="2">
        <f t="shared" si="0"/>
        <v>0</v>
      </c>
    </row>
    <row r="9" spans="1:6" x14ac:dyDescent="0.25">
      <c r="A9" s="1">
        <v>3202</v>
      </c>
      <c r="B9" t="s">
        <v>4</v>
      </c>
      <c r="C9" s="2">
        <v>0</v>
      </c>
      <c r="D9" s="2">
        <v>0</v>
      </c>
      <c r="E9" s="2"/>
      <c r="F9" s="2">
        <f t="shared" si="0"/>
        <v>0</v>
      </c>
    </row>
    <row r="10" spans="1:6" x14ac:dyDescent="0.25">
      <c r="A10" s="1">
        <v>3203</v>
      </c>
      <c r="B10" t="s">
        <v>19</v>
      </c>
      <c r="C10" s="2">
        <v>0</v>
      </c>
      <c r="D10" s="2">
        <v>0</v>
      </c>
      <c r="E10" s="2"/>
      <c r="F10" s="2">
        <f t="shared" si="0"/>
        <v>0</v>
      </c>
    </row>
    <row r="11" spans="1:6" x14ac:dyDescent="0.25">
      <c r="A11" s="1">
        <v>3445</v>
      </c>
      <c r="B11" t="s">
        <v>20</v>
      </c>
      <c r="C11" s="2">
        <v>0</v>
      </c>
      <c r="D11" s="2">
        <v>0</v>
      </c>
      <c r="E11" s="2"/>
      <c r="F11" s="2">
        <f t="shared" si="0"/>
        <v>0</v>
      </c>
    </row>
    <row r="12" spans="1:6" x14ac:dyDescent="0.25">
      <c r="A12" s="1">
        <v>3620</v>
      </c>
      <c r="B12" t="s">
        <v>21</v>
      </c>
      <c r="C12" s="2">
        <v>-1550</v>
      </c>
      <c r="D12" s="2">
        <v>0</v>
      </c>
      <c r="E12" s="2"/>
      <c r="F12" s="2">
        <f t="shared" si="0"/>
        <v>1550</v>
      </c>
    </row>
    <row r="13" spans="1:6" x14ac:dyDescent="0.25">
      <c r="A13" s="1">
        <v>3900</v>
      </c>
      <c r="B13" t="s">
        <v>22</v>
      </c>
      <c r="C13" s="2">
        <v>0</v>
      </c>
      <c r="D13" s="2">
        <v>0</v>
      </c>
      <c r="E13" s="2"/>
      <c r="F13" s="2">
        <f t="shared" si="0"/>
        <v>0</v>
      </c>
    </row>
    <row r="14" spans="1:6" ht="15.75" thickBot="1" x14ac:dyDescent="0.3">
      <c r="A14" s="1">
        <v>3950</v>
      </c>
      <c r="B14" t="s">
        <v>23</v>
      </c>
      <c r="C14" s="2">
        <v>0</v>
      </c>
      <c r="D14" s="2">
        <v>0</v>
      </c>
      <c r="E14" s="2"/>
      <c r="F14" s="2">
        <f t="shared" si="0"/>
        <v>0</v>
      </c>
    </row>
    <row r="15" spans="1:6" ht="16.5" thickBot="1" x14ac:dyDescent="0.3">
      <c r="A15" s="5" t="s">
        <v>2</v>
      </c>
      <c r="B15" s="14"/>
      <c r="C15" s="7">
        <f>SUM(C4:C14)</f>
        <v>-37600</v>
      </c>
      <c r="D15" s="7">
        <f>SUM(D4:D14)</f>
        <v>-47200</v>
      </c>
      <c r="E15" s="15"/>
      <c r="F15" s="8">
        <f>E15-C15</f>
        <v>37600</v>
      </c>
    </row>
    <row r="16" spans="1:6" x14ac:dyDescent="0.25">
      <c r="A16" s="1">
        <v>4000</v>
      </c>
      <c r="B16" s="16" t="s">
        <v>25</v>
      </c>
      <c r="C16" s="2">
        <v>0</v>
      </c>
      <c r="D16" s="2">
        <v>0</v>
      </c>
      <c r="E16" s="2"/>
      <c r="F16" s="2">
        <f t="shared" si="0"/>
        <v>0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0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0</v>
      </c>
      <c r="D18" s="2">
        <v>0</v>
      </c>
      <c r="E18" s="2"/>
      <c r="F18" s="2">
        <f t="shared" si="0"/>
        <v>0</v>
      </c>
    </row>
    <row r="19" spans="1:10" ht="15.75" thickBot="1" x14ac:dyDescent="0.3">
      <c r="A19" s="1">
        <v>4030</v>
      </c>
      <c r="B19" s="16" t="s">
        <v>28</v>
      </c>
      <c r="C19" s="2">
        <v>0</v>
      </c>
      <c r="D19" s="2">
        <v>0</v>
      </c>
      <c r="E19" s="2"/>
      <c r="F19" s="2">
        <f t="shared" si="0"/>
        <v>0</v>
      </c>
    </row>
    <row r="20" spans="1:10" ht="16.5" thickBot="1" x14ac:dyDescent="0.3">
      <c r="A20" s="5" t="s">
        <v>24</v>
      </c>
      <c r="B20" s="6"/>
      <c r="C20" s="7">
        <f>SUM(C16:C19)</f>
        <v>0</v>
      </c>
      <c r="D20" s="7">
        <f>SUM(D16:D19)</f>
        <v>0</v>
      </c>
      <c r="E20" s="7">
        <f>SUM(E4:E19)</f>
        <v>0</v>
      </c>
      <c r="F20" s="8">
        <f>E20-C20</f>
        <v>0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>
        <v>13000</v>
      </c>
      <c r="D22" s="2">
        <v>0</v>
      </c>
      <c r="E22" s="2"/>
      <c r="F22" s="3">
        <f t="shared" si="0"/>
        <v>-13000</v>
      </c>
    </row>
    <row r="23" spans="1:10" ht="16.5" thickBot="1" x14ac:dyDescent="0.3">
      <c r="A23" s="5" t="s">
        <v>6</v>
      </c>
      <c r="B23" s="6"/>
      <c r="C23" s="7">
        <f>SUM(C21:C22)</f>
        <v>13000</v>
      </c>
      <c r="D23" s="7">
        <f>SUM(D21:D22)</f>
        <v>0</v>
      </c>
      <c r="E23" s="7">
        <f t="shared" ref="E23" si="1">SUM(E22)</f>
        <v>0</v>
      </c>
      <c r="F23" s="8">
        <f>C23-E23</f>
        <v>13000</v>
      </c>
    </row>
    <row r="24" spans="1:10" x14ac:dyDescent="0.25">
      <c r="A24" s="1">
        <v>6100</v>
      </c>
      <c r="B24" t="s">
        <v>30</v>
      </c>
      <c r="C24" s="2">
        <v>0</v>
      </c>
      <c r="D24" s="2">
        <v>0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0</v>
      </c>
      <c r="D25" s="2">
        <v>0</v>
      </c>
      <c r="E25" s="2"/>
      <c r="F25" s="3">
        <f t="shared" si="0"/>
        <v>0</v>
      </c>
    </row>
    <row r="26" spans="1:10" x14ac:dyDescent="0.25">
      <c r="A26" s="1">
        <v>6321</v>
      </c>
      <c r="B26" t="s">
        <v>32</v>
      </c>
      <c r="C26" s="2">
        <v>0</v>
      </c>
      <c r="D26" s="2">
        <v>0</v>
      </c>
      <c r="E26" s="2"/>
      <c r="F26" s="3">
        <f t="shared" si="0"/>
        <v>0</v>
      </c>
    </row>
    <row r="27" spans="1:10" x14ac:dyDescent="0.25">
      <c r="A27" s="1">
        <v>6340</v>
      </c>
      <c r="B27" t="s">
        <v>33</v>
      </c>
      <c r="C27" s="2">
        <v>0</v>
      </c>
      <c r="D27" s="2">
        <v>0</v>
      </c>
      <c r="E27" s="2"/>
      <c r="F27" s="3">
        <f t="shared" si="0"/>
        <v>0</v>
      </c>
    </row>
    <row r="28" spans="1:10" x14ac:dyDescent="0.25">
      <c r="A28" s="1">
        <v>6360</v>
      </c>
      <c r="B28" t="s">
        <v>34</v>
      </c>
      <c r="C28" s="2">
        <v>0</v>
      </c>
      <c r="D28" s="2">
        <v>0</v>
      </c>
      <c r="E28" s="2"/>
      <c r="F28" s="3">
        <f t="shared" si="0"/>
        <v>0</v>
      </c>
    </row>
    <row r="29" spans="1:10" x14ac:dyDescent="0.25">
      <c r="A29" s="1">
        <v>6400</v>
      </c>
      <c r="B29" t="s">
        <v>35</v>
      </c>
      <c r="C29" s="2">
        <v>3775.13</v>
      </c>
      <c r="D29" s="2">
        <v>0</v>
      </c>
      <c r="E29" s="2"/>
      <c r="F29" s="3">
        <f t="shared" si="0"/>
        <v>-3775.13</v>
      </c>
    </row>
    <row r="30" spans="1:10" x14ac:dyDescent="0.25">
      <c r="A30" s="1">
        <v>6500</v>
      </c>
      <c r="B30" t="s">
        <v>36</v>
      </c>
      <c r="C30" s="2">
        <v>0</v>
      </c>
      <c r="D30" s="2">
        <v>0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0</v>
      </c>
      <c r="D31" s="2">
        <v>0</v>
      </c>
      <c r="E31" s="2"/>
      <c r="F31" s="3">
        <f t="shared" si="0"/>
        <v>0</v>
      </c>
      <c r="J31" s="2"/>
    </row>
    <row r="32" spans="1:10" x14ac:dyDescent="0.25">
      <c r="A32" s="1">
        <v>6540</v>
      </c>
      <c r="B32" t="s">
        <v>38</v>
      </c>
      <c r="C32" s="2">
        <v>0</v>
      </c>
      <c r="D32" s="2">
        <v>0</v>
      </c>
      <c r="E32" s="2"/>
      <c r="F32" s="3">
        <f t="shared" si="0"/>
        <v>0</v>
      </c>
      <c r="J32" s="2"/>
    </row>
    <row r="33" spans="1:10" x14ac:dyDescent="0.25">
      <c r="A33" s="1">
        <v>6550</v>
      </c>
      <c r="B33" t="s">
        <v>39</v>
      </c>
      <c r="C33" s="2">
        <v>0</v>
      </c>
      <c r="D33" s="2">
        <v>0</v>
      </c>
      <c r="E33" s="2"/>
      <c r="F33" s="3">
        <f t="shared" si="0"/>
        <v>0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v>0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24222</v>
      </c>
      <c r="D36" s="2">
        <v>0</v>
      </c>
      <c r="E36" s="2"/>
      <c r="F36" s="3">
        <f t="shared" si="0"/>
        <v>-24222</v>
      </c>
    </row>
    <row r="37" spans="1:10" x14ac:dyDescent="0.25">
      <c r="A37" s="1">
        <v>6620</v>
      </c>
      <c r="B37" t="s">
        <v>43</v>
      </c>
      <c r="C37" s="2">
        <v>3625</v>
      </c>
      <c r="D37" s="2">
        <v>21651.25</v>
      </c>
      <c r="E37" s="2"/>
      <c r="F37" s="3">
        <f t="shared" si="0"/>
        <v>-3625</v>
      </c>
    </row>
    <row r="38" spans="1:10" x14ac:dyDescent="0.25">
      <c r="A38" s="1">
        <v>6690</v>
      </c>
      <c r="B38" t="s">
        <v>44</v>
      </c>
      <c r="C38" s="2">
        <v>357</v>
      </c>
      <c r="D38" s="2">
        <v>6944</v>
      </c>
      <c r="F38" s="3">
        <f t="shared" si="0"/>
        <v>-357</v>
      </c>
    </row>
    <row r="39" spans="1:10" x14ac:dyDescent="0.25">
      <c r="A39" s="1">
        <v>6705</v>
      </c>
      <c r="B39" t="s">
        <v>45</v>
      </c>
      <c r="C39" s="2">
        <v>0</v>
      </c>
      <c r="D39" s="2">
        <v>0</v>
      </c>
      <c r="E39" s="2"/>
      <c r="F39" s="3">
        <f t="shared" si="0"/>
        <v>0</v>
      </c>
    </row>
    <row r="40" spans="1:10" x14ac:dyDescent="0.25">
      <c r="A40" s="1">
        <v>6790</v>
      </c>
      <c r="B40" t="s">
        <v>46</v>
      </c>
      <c r="C40" s="2">
        <v>0</v>
      </c>
      <c r="D40" s="2">
        <v>0</v>
      </c>
      <c r="E40" s="2"/>
      <c r="F40" s="3">
        <f t="shared" si="0"/>
        <v>0</v>
      </c>
    </row>
    <row r="41" spans="1:10" x14ac:dyDescent="0.25">
      <c r="A41" s="1">
        <v>6800</v>
      </c>
      <c r="B41" t="s">
        <v>47</v>
      </c>
      <c r="C41" s="2">
        <v>0</v>
      </c>
      <c r="D41" s="2">
        <v>0</v>
      </c>
      <c r="E41" s="2"/>
      <c r="F41" s="3">
        <f t="shared" si="0"/>
        <v>0</v>
      </c>
    </row>
    <row r="42" spans="1:10" x14ac:dyDescent="0.25">
      <c r="A42" s="1">
        <v>6810</v>
      </c>
      <c r="B42" t="s">
        <v>48</v>
      </c>
      <c r="C42" s="2">
        <v>0</v>
      </c>
      <c r="D42" s="2">
        <v>0</v>
      </c>
      <c r="E42" s="2"/>
      <c r="F42" s="3">
        <f t="shared" si="0"/>
        <v>0</v>
      </c>
    </row>
    <row r="43" spans="1:10" x14ac:dyDescent="0.25">
      <c r="A43" s="1">
        <v>6840</v>
      </c>
      <c r="B43" t="s">
        <v>49</v>
      </c>
      <c r="C43" s="2">
        <v>0</v>
      </c>
      <c r="D43" s="2">
        <v>0</v>
      </c>
      <c r="E43" s="2"/>
      <c r="F43" s="3">
        <f t="shared" si="0"/>
        <v>0</v>
      </c>
    </row>
    <row r="44" spans="1:10" x14ac:dyDescent="0.25">
      <c r="A44" s="1">
        <v>6860</v>
      </c>
      <c r="B44" t="s">
        <v>50</v>
      </c>
      <c r="C44" s="2">
        <v>0</v>
      </c>
      <c r="D44" s="2">
        <v>0</v>
      </c>
      <c r="E44" s="2"/>
      <c r="F44" s="3">
        <f t="shared" si="0"/>
        <v>0</v>
      </c>
    </row>
    <row r="45" spans="1:10" x14ac:dyDescent="0.25">
      <c r="A45" s="1">
        <v>6890</v>
      </c>
      <c r="B45" t="s">
        <v>51</v>
      </c>
      <c r="C45" s="2">
        <v>0</v>
      </c>
      <c r="D45" s="2">
        <v>0</v>
      </c>
      <c r="E45" s="2"/>
      <c r="F45" s="3">
        <f t="shared" si="0"/>
        <v>0</v>
      </c>
    </row>
    <row r="46" spans="1:10" x14ac:dyDescent="0.25">
      <c r="A46" s="1">
        <v>6907</v>
      </c>
      <c r="B46" t="s">
        <v>52</v>
      </c>
      <c r="C46" s="2">
        <v>0</v>
      </c>
      <c r="D46" s="2">
        <v>0</v>
      </c>
      <c r="E46" s="2"/>
      <c r="F46" s="3">
        <f t="shared" si="0"/>
        <v>0</v>
      </c>
    </row>
    <row r="47" spans="1:10" x14ac:dyDescent="0.25">
      <c r="A47" s="1">
        <v>7000</v>
      </c>
      <c r="B47" t="s">
        <v>53</v>
      </c>
      <c r="C47" s="2">
        <v>0</v>
      </c>
      <c r="D47" s="2">
        <v>0</v>
      </c>
      <c r="E47" s="2"/>
      <c r="F47" s="3">
        <f t="shared" si="0"/>
        <v>0</v>
      </c>
    </row>
    <row r="48" spans="1:10" x14ac:dyDescent="0.25">
      <c r="A48" s="1">
        <v>7100</v>
      </c>
      <c r="B48" t="s">
        <v>54</v>
      </c>
      <c r="C48" s="2">
        <v>0</v>
      </c>
      <c r="D48" s="2">
        <v>0</v>
      </c>
      <c r="E48" s="2"/>
      <c r="F48" s="3">
        <f t="shared" si="0"/>
        <v>0</v>
      </c>
    </row>
    <row r="49" spans="1:6" x14ac:dyDescent="0.25">
      <c r="A49" s="1">
        <v>7140</v>
      </c>
      <c r="B49" t="s">
        <v>55</v>
      </c>
      <c r="C49" s="2">
        <v>0</v>
      </c>
      <c r="D49" s="2">
        <v>0</v>
      </c>
      <c r="E49" s="2"/>
      <c r="F49" s="3">
        <f t="shared" si="0"/>
        <v>0</v>
      </c>
    </row>
    <row r="50" spans="1:6" x14ac:dyDescent="0.25">
      <c r="A50" s="1">
        <v>7320</v>
      </c>
      <c r="B50" t="s">
        <v>56</v>
      </c>
      <c r="C50" s="2">
        <v>0</v>
      </c>
      <c r="D50" s="2">
        <v>0</v>
      </c>
      <c r="E50" s="2"/>
      <c r="F50" s="3">
        <f t="shared" si="0"/>
        <v>0</v>
      </c>
    </row>
    <row r="51" spans="1:6" x14ac:dyDescent="0.25">
      <c r="A51" s="1">
        <v>741</v>
      </c>
      <c r="B51" t="s">
        <v>57</v>
      </c>
      <c r="C51" s="2">
        <v>0</v>
      </c>
      <c r="D51" s="2">
        <v>0</v>
      </c>
      <c r="E51" s="2"/>
      <c r="F51" s="3">
        <f t="shared" si="0"/>
        <v>0</v>
      </c>
    </row>
    <row r="52" spans="1:6" x14ac:dyDescent="0.25">
      <c r="A52" s="1">
        <v>7430</v>
      </c>
      <c r="B52" t="s">
        <v>8</v>
      </c>
      <c r="C52" s="2">
        <v>0</v>
      </c>
      <c r="D52" s="2">
        <v>0</v>
      </c>
      <c r="E52" s="2"/>
      <c r="F52" s="3">
        <f t="shared" si="0"/>
        <v>0</v>
      </c>
    </row>
    <row r="53" spans="1:6" x14ac:dyDescent="0.25">
      <c r="A53" s="1">
        <v>7500</v>
      </c>
      <c r="B53" t="s">
        <v>58</v>
      </c>
      <c r="C53" s="2">
        <v>0</v>
      </c>
      <c r="D53" s="2">
        <v>0</v>
      </c>
      <c r="E53" s="2"/>
      <c r="F53" s="3">
        <f t="shared" si="0"/>
        <v>0</v>
      </c>
    </row>
    <row r="54" spans="1:6" x14ac:dyDescent="0.25">
      <c r="A54" s="1">
        <v>7740</v>
      </c>
      <c r="B54" t="s">
        <v>59</v>
      </c>
      <c r="C54" s="2">
        <v>0</v>
      </c>
      <c r="D54" s="2">
        <v>0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0</v>
      </c>
      <c r="D55" s="2">
        <v>0</v>
      </c>
      <c r="E55" s="2"/>
      <c r="F55" s="3">
        <f t="shared" si="0"/>
        <v>0</v>
      </c>
    </row>
    <row r="56" spans="1:6" x14ac:dyDescent="0.25">
      <c r="A56" s="1">
        <v>7790</v>
      </c>
      <c r="B56" t="s">
        <v>60</v>
      </c>
      <c r="C56" s="2">
        <v>3500</v>
      </c>
      <c r="D56" s="2">
        <v>0</v>
      </c>
      <c r="E56" s="2"/>
      <c r="F56" s="3">
        <f t="shared" si="0"/>
        <v>-3500</v>
      </c>
    </row>
    <row r="57" spans="1:6" ht="15.75" thickBot="1" x14ac:dyDescent="0.3">
      <c r="A57" s="1">
        <v>7831</v>
      </c>
      <c r="B57" t="s">
        <v>61</v>
      </c>
      <c r="C57" s="2">
        <v>0</v>
      </c>
      <c r="D57" s="2">
        <v>0</v>
      </c>
      <c r="E57" s="2"/>
      <c r="F57" s="3">
        <f t="shared" si="0"/>
        <v>0</v>
      </c>
    </row>
    <row r="58" spans="1:6" ht="16.5" thickBot="1" x14ac:dyDescent="0.3">
      <c r="A58" s="9" t="s">
        <v>7</v>
      </c>
      <c r="B58" s="6"/>
      <c r="C58" s="7">
        <f>SUM(C24:C57)</f>
        <v>35479.130000000005</v>
      </c>
      <c r="D58" s="7">
        <f>SUM(D24:D57)</f>
        <v>28595.25</v>
      </c>
      <c r="E58" s="7">
        <f>SUM(E24:E57)</f>
        <v>0</v>
      </c>
      <c r="F58" s="8">
        <f t="shared" si="0"/>
        <v>-35479.130000000005</v>
      </c>
    </row>
    <row r="59" spans="1:6" x14ac:dyDescent="0.25">
      <c r="A59" s="1">
        <v>8040</v>
      </c>
      <c r="B59" t="s">
        <v>10</v>
      </c>
      <c r="C59" s="2">
        <v>0</v>
      </c>
      <c r="D59" s="2">
        <v>0</v>
      </c>
      <c r="E59" s="2"/>
      <c r="F59" s="3">
        <f t="shared" si="0"/>
        <v>0</v>
      </c>
    </row>
    <row r="60" spans="1:6" x14ac:dyDescent="0.25">
      <c r="A60" s="1">
        <v>8050</v>
      </c>
      <c r="B60" t="s">
        <v>62</v>
      </c>
      <c r="C60" s="2">
        <v>0</v>
      </c>
      <c r="D60" s="2">
        <v>0</v>
      </c>
      <c r="E60" s="2"/>
      <c r="F60" s="3">
        <f t="shared" si="0"/>
        <v>0</v>
      </c>
    </row>
    <row r="61" spans="1:6" ht="15.75" thickBot="1" x14ac:dyDescent="0.3">
      <c r="A61" s="1">
        <v>8155</v>
      </c>
      <c r="B61" t="s">
        <v>63</v>
      </c>
      <c r="C61" s="2">
        <v>0</v>
      </c>
      <c r="D61" s="2">
        <v>0</v>
      </c>
      <c r="E61" s="2"/>
      <c r="F61" s="3">
        <f t="shared" si="0"/>
        <v>0</v>
      </c>
    </row>
    <row r="62" spans="1:6" ht="16.5" thickBot="1" x14ac:dyDescent="0.3">
      <c r="A62" s="9" t="s">
        <v>11</v>
      </c>
      <c r="B62" s="7"/>
      <c r="C62" s="7">
        <f>SUM(C59:C61)</f>
        <v>0</v>
      </c>
      <c r="D62" s="7">
        <f>SUM(D59:D61)</f>
        <v>0</v>
      </c>
      <c r="E62" s="7">
        <f>SUM(E59:E61)</f>
        <v>0</v>
      </c>
      <c r="F62" s="8">
        <f>SUM(F59:F61)</f>
        <v>0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10879.130000000005</v>
      </c>
      <c r="D64" s="12">
        <f>D15+D20+D23+D58+D62</f>
        <v>-18604.75</v>
      </c>
      <c r="E64" s="12">
        <f t="shared" ref="E64:F64" si="2">E20+E23+E58+E62</f>
        <v>0</v>
      </c>
      <c r="F64" s="13">
        <f t="shared" si="2"/>
        <v>-22479.130000000005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37" workbookViewId="0">
      <selection activeCell="A2" sqref="A2"/>
    </sheetView>
  </sheetViews>
  <sheetFormatPr baseColWidth="10" defaultRowHeight="15" x14ac:dyDescent="0.25"/>
  <cols>
    <col min="1" max="1" width="22" bestFit="1" customWidth="1"/>
    <col min="2" max="2" width="37.140625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65</v>
      </c>
      <c r="C4" s="2">
        <v>0</v>
      </c>
      <c r="D4" s="2">
        <v>0</v>
      </c>
      <c r="E4" s="2"/>
      <c r="F4" s="2">
        <f>E4-C4</f>
        <v>0</v>
      </c>
    </row>
    <row r="5" spans="1:6" x14ac:dyDescent="0.25">
      <c r="A5" s="1">
        <v>3101</v>
      </c>
      <c r="B5" t="s">
        <v>16</v>
      </c>
      <c r="C5" s="2">
        <v>0</v>
      </c>
      <c r="D5" s="2">
        <v>0</v>
      </c>
      <c r="E5" s="2"/>
      <c r="F5" s="2">
        <f t="shared" ref="F5:F61" si="0">E5-C5</f>
        <v>0</v>
      </c>
    </row>
    <row r="6" spans="1:6" x14ac:dyDescent="0.25">
      <c r="A6" s="1">
        <v>3102</v>
      </c>
      <c r="B6" t="s">
        <v>3</v>
      </c>
      <c r="C6" s="2">
        <v>0</v>
      </c>
      <c r="D6" s="2">
        <v>0</v>
      </c>
      <c r="E6" s="2"/>
      <c r="F6" s="2">
        <f t="shared" si="0"/>
        <v>0</v>
      </c>
    </row>
    <row r="7" spans="1:6" x14ac:dyDescent="0.25">
      <c r="A7" s="1">
        <v>3200</v>
      </c>
      <c r="B7" t="s">
        <v>17</v>
      </c>
      <c r="C7" s="2">
        <v>0</v>
      </c>
      <c r="D7" s="2">
        <v>0</v>
      </c>
      <c r="E7" s="2"/>
      <c r="F7" s="2">
        <f t="shared" si="0"/>
        <v>0</v>
      </c>
    </row>
    <row r="8" spans="1:6" x14ac:dyDescent="0.25">
      <c r="A8" s="1">
        <v>3201</v>
      </c>
      <c r="B8" t="s">
        <v>18</v>
      </c>
      <c r="C8" s="2">
        <v>0</v>
      </c>
      <c r="D8" s="2">
        <v>0</v>
      </c>
      <c r="E8" s="2"/>
      <c r="F8" s="2">
        <f t="shared" si="0"/>
        <v>0</v>
      </c>
    </row>
    <row r="9" spans="1:6" x14ac:dyDescent="0.25">
      <c r="A9" s="1">
        <v>3202</v>
      </c>
      <c r="B9" t="s">
        <v>4</v>
      </c>
      <c r="C9" s="2">
        <v>-225552</v>
      </c>
      <c r="D9" s="2">
        <v>-191131</v>
      </c>
      <c r="E9" s="2"/>
      <c r="F9" s="2">
        <f t="shared" si="0"/>
        <v>225552</v>
      </c>
    </row>
    <row r="10" spans="1:6" x14ac:dyDescent="0.25">
      <c r="A10" s="1">
        <v>3203</v>
      </c>
      <c r="B10" t="s">
        <v>19</v>
      </c>
      <c r="C10" s="2">
        <v>0</v>
      </c>
      <c r="D10" s="2">
        <v>0</v>
      </c>
      <c r="E10" s="2"/>
      <c r="F10" s="2">
        <f t="shared" si="0"/>
        <v>0</v>
      </c>
    </row>
    <row r="11" spans="1:6" x14ac:dyDescent="0.25">
      <c r="A11" s="1">
        <v>3445</v>
      </c>
      <c r="B11" t="s">
        <v>20</v>
      </c>
      <c r="C11" s="2">
        <v>0</v>
      </c>
      <c r="D11" s="2">
        <v>0</v>
      </c>
      <c r="E11" s="2"/>
      <c r="F11" s="2">
        <f t="shared" si="0"/>
        <v>0</v>
      </c>
    </row>
    <row r="12" spans="1:6" x14ac:dyDescent="0.25">
      <c r="A12" s="1">
        <v>3620</v>
      </c>
      <c r="B12" t="s">
        <v>21</v>
      </c>
      <c r="C12" s="2">
        <v>0</v>
      </c>
      <c r="D12" s="2">
        <v>0</v>
      </c>
      <c r="E12" s="2"/>
      <c r="F12" s="2">
        <f t="shared" si="0"/>
        <v>0</v>
      </c>
    </row>
    <row r="13" spans="1:6" x14ac:dyDescent="0.25">
      <c r="A13" s="1">
        <v>3900</v>
      </c>
      <c r="B13" t="s">
        <v>22</v>
      </c>
      <c r="C13" s="2">
        <v>0</v>
      </c>
      <c r="D13" s="2">
        <v>0</v>
      </c>
      <c r="E13" s="2"/>
      <c r="F13" s="2">
        <f t="shared" si="0"/>
        <v>0</v>
      </c>
    </row>
    <row r="14" spans="1:6" ht="15.75" thickBot="1" x14ac:dyDescent="0.3">
      <c r="A14" s="1">
        <v>3950</v>
      </c>
      <c r="B14" t="s">
        <v>23</v>
      </c>
      <c r="C14" s="2">
        <v>0</v>
      </c>
      <c r="D14" s="2">
        <v>0</v>
      </c>
      <c r="E14" s="2"/>
      <c r="F14" s="2">
        <f t="shared" si="0"/>
        <v>0</v>
      </c>
    </row>
    <row r="15" spans="1:6" ht="16.5" thickBot="1" x14ac:dyDescent="0.3">
      <c r="A15" s="5" t="s">
        <v>2</v>
      </c>
      <c r="B15" s="14"/>
      <c r="C15" s="7">
        <f>SUM(C4:C14)</f>
        <v>-225552</v>
      </c>
      <c r="D15" s="7">
        <f>SUM(D4:D14)</f>
        <v>-191131</v>
      </c>
      <c r="E15" s="15"/>
      <c r="F15" s="8">
        <f>E15-C15</f>
        <v>225552</v>
      </c>
    </row>
    <row r="16" spans="1:6" x14ac:dyDescent="0.25">
      <c r="A16" s="1">
        <v>4000</v>
      </c>
      <c r="B16" s="16" t="s">
        <v>25</v>
      </c>
      <c r="C16" s="2">
        <v>0</v>
      </c>
      <c r="D16" s="2">
        <v>0</v>
      </c>
      <c r="E16" s="2"/>
      <c r="F16" s="2">
        <f t="shared" si="0"/>
        <v>0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0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0</v>
      </c>
      <c r="D18" s="2">
        <v>0</v>
      </c>
      <c r="E18" s="2"/>
      <c r="F18" s="2">
        <f t="shared" si="0"/>
        <v>0</v>
      </c>
    </row>
    <row r="19" spans="1:10" ht="15.75" thickBot="1" x14ac:dyDescent="0.3">
      <c r="A19" s="1">
        <v>4030</v>
      </c>
      <c r="B19" s="16" t="s">
        <v>28</v>
      </c>
      <c r="C19" s="2">
        <v>0</v>
      </c>
      <c r="D19" s="2">
        <v>0</v>
      </c>
      <c r="E19" s="2"/>
      <c r="F19" s="2">
        <f t="shared" si="0"/>
        <v>0</v>
      </c>
    </row>
    <row r="20" spans="1:10" ht="16.5" thickBot="1" x14ac:dyDescent="0.3">
      <c r="A20" s="5" t="s">
        <v>24</v>
      </c>
      <c r="B20" s="6"/>
      <c r="C20" s="7">
        <f>SUM(C16:C19)</f>
        <v>0</v>
      </c>
      <c r="D20" s="7">
        <f>SUM(D16:D19)</f>
        <v>0</v>
      </c>
      <c r="E20" s="7">
        <f>SUM(E4:E19)</f>
        <v>0</v>
      </c>
      <c r="F20" s="8">
        <f>E20-C20</f>
        <v>0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/>
      <c r="D22" s="2">
        <v>0</v>
      </c>
      <c r="E22" s="2"/>
      <c r="F22" s="3">
        <f t="shared" si="0"/>
        <v>0</v>
      </c>
    </row>
    <row r="23" spans="1:10" ht="16.5" thickBot="1" x14ac:dyDescent="0.3">
      <c r="A23" s="5" t="s">
        <v>6</v>
      </c>
      <c r="B23" s="6"/>
      <c r="C23" s="7">
        <f>SUM(C21:C22)</f>
        <v>0</v>
      </c>
      <c r="D23" s="7">
        <f>SUM(D21:D22)</f>
        <v>0</v>
      </c>
      <c r="E23" s="7">
        <f t="shared" ref="E23" si="1">SUM(E22)</f>
        <v>0</v>
      </c>
      <c r="F23" s="8">
        <f>C23-E23</f>
        <v>0</v>
      </c>
    </row>
    <row r="24" spans="1:10" x14ac:dyDescent="0.25">
      <c r="A24" s="1">
        <v>6100</v>
      </c>
      <c r="B24" t="s">
        <v>30</v>
      </c>
      <c r="C24" s="2">
        <v>0</v>
      </c>
      <c r="D24" s="2">
        <v>0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0</v>
      </c>
      <c r="D25" s="2">
        <v>0</v>
      </c>
      <c r="E25" s="2"/>
      <c r="F25" s="3">
        <f t="shared" si="0"/>
        <v>0</v>
      </c>
    </row>
    <row r="26" spans="1:10" x14ac:dyDescent="0.25">
      <c r="A26" s="1">
        <v>6321</v>
      </c>
      <c r="B26" t="s">
        <v>32</v>
      </c>
      <c r="C26" s="2">
        <v>0</v>
      </c>
      <c r="D26" s="2">
        <v>0</v>
      </c>
      <c r="E26" s="2"/>
      <c r="F26" s="3">
        <f t="shared" si="0"/>
        <v>0</v>
      </c>
    </row>
    <row r="27" spans="1:10" x14ac:dyDescent="0.25">
      <c r="A27" s="1">
        <v>6340</v>
      </c>
      <c r="B27" t="s">
        <v>33</v>
      </c>
      <c r="C27" s="2">
        <v>0</v>
      </c>
      <c r="D27" s="2">
        <v>0</v>
      </c>
      <c r="E27" s="2"/>
      <c r="F27" s="3">
        <f t="shared" si="0"/>
        <v>0</v>
      </c>
    </row>
    <row r="28" spans="1:10" x14ac:dyDescent="0.25">
      <c r="A28" s="1">
        <v>6360</v>
      </c>
      <c r="B28" t="s">
        <v>34</v>
      </c>
      <c r="C28" s="2">
        <v>0</v>
      </c>
      <c r="D28" s="2">
        <v>0</v>
      </c>
      <c r="E28" s="2"/>
      <c r="F28" s="3">
        <f t="shared" si="0"/>
        <v>0</v>
      </c>
    </row>
    <row r="29" spans="1:10" x14ac:dyDescent="0.25">
      <c r="A29" s="1">
        <v>6400</v>
      </c>
      <c r="B29" t="s">
        <v>35</v>
      </c>
      <c r="C29" s="2">
        <v>0</v>
      </c>
      <c r="D29" s="2">
        <v>2545.4499999999998</v>
      </c>
      <c r="E29" s="2"/>
      <c r="F29" s="3">
        <f t="shared" si="0"/>
        <v>0</v>
      </c>
    </row>
    <row r="30" spans="1:10" x14ac:dyDescent="0.25">
      <c r="A30" s="1">
        <v>6500</v>
      </c>
      <c r="B30" t="s">
        <v>36</v>
      </c>
      <c r="C30" s="2">
        <v>0</v>
      </c>
      <c r="D30" s="2">
        <v>12444.9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0</v>
      </c>
      <c r="D31" s="2">
        <v>0</v>
      </c>
      <c r="E31" s="2"/>
      <c r="F31" s="3">
        <f t="shared" si="0"/>
        <v>0</v>
      </c>
      <c r="J31" s="2"/>
    </row>
    <row r="32" spans="1:10" x14ac:dyDescent="0.25">
      <c r="A32" s="1">
        <v>6540</v>
      </c>
      <c r="B32" t="s">
        <v>38</v>
      </c>
      <c r="C32" s="2">
        <v>0</v>
      </c>
      <c r="D32" s="2">
        <v>0</v>
      </c>
      <c r="E32" s="2"/>
      <c r="F32" s="3">
        <f t="shared" si="0"/>
        <v>0</v>
      </c>
      <c r="J32" s="2"/>
    </row>
    <row r="33" spans="1:10" x14ac:dyDescent="0.25">
      <c r="A33" s="1">
        <v>6550</v>
      </c>
      <c r="B33" t="s">
        <v>39</v>
      </c>
      <c r="C33" s="2">
        <v>0</v>
      </c>
      <c r="D33" s="2">
        <v>0</v>
      </c>
      <c r="E33" s="2"/>
      <c r="F33" s="3">
        <f t="shared" si="0"/>
        <v>0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v>0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140938</v>
      </c>
      <c r="D36" s="2">
        <v>789</v>
      </c>
      <c r="E36" s="2"/>
      <c r="F36" s="3">
        <f t="shared" si="0"/>
        <v>-140938</v>
      </c>
    </row>
    <row r="37" spans="1:10" x14ac:dyDescent="0.25">
      <c r="A37" s="1">
        <v>6620</v>
      </c>
      <c r="B37" t="s">
        <v>43</v>
      </c>
      <c r="C37" s="2">
        <v>80</v>
      </c>
      <c r="D37" s="2">
        <v>4021.1</v>
      </c>
      <c r="E37" s="2"/>
      <c r="F37" s="3">
        <f t="shared" si="0"/>
        <v>-80</v>
      </c>
    </row>
    <row r="38" spans="1:10" x14ac:dyDescent="0.25">
      <c r="A38" s="1">
        <v>6690</v>
      </c>
      <c r="B38" t="s">
        <v>44</v>
      </c>
      <c r="C38" s="2">
        <v>19445.8</v>
      </c>
      <c r="D38" s="2">
        <v>0</v>
      </c>
      <c r="F38" s="3">
        <f t="shared" si="0"/>
        <v>-19445.8</v>
      </c>
    </row>
    <row r="39" spans="1:10" x14ac:dyDescent="0.25">
      <c r="A39" s="1">
        <v>6705</v>
      </c>
      <c r="B39" t="s">
        <v>45</v>
      </c>
      <c r="C39" s="2">
        <v>0</v>
      </c>
      <c r="D39" s="2">
        <v>0</v>
      </c>
      <c r="E39" s="2"/>
      <c r="F39" s="3">
        <f t="shared" si="0"/>
        <v>0</v>
      </c>
    </row>
    <row r="40" spans="1:10" x14ac:dyDescent="0.25">
      <c r="A40" s="1">
        <v>6790</v>
      </c>
      <c r="B40" t="s">
        <v>46</v>
      </c>
      <c r="C40" s="2">
        <v>0</v>
      </c>
      <c r="D40" s="2">
        <v>0</v>
      </c>
      <c r="E40" s="2"/>
      <c r="F40" s="3">
        <f t="shared" si="0"/>
        <v>0</v>
      </c>
    </row>
    <row r="41" spans="1:10" x14ac:dyDescent="0.25">
      <c r="A41" s="1">
        <v>6800</v>
      </c>
      <c r="B41" t="s">
        <v>47</v>
      </c>
      <c r="C41" s="2">
        <v>0</v>
      </c>
      <c r="D41" s="2">
        <v>0</v>
      </c>
      <c r="E41" s="2"/>
      <c r="F41" s="3">
        <f t="shared" si="0"/>
        <v>0</v>
      </c>
    </row>
    <row r="42" spans="1:10" x14ac:dyDescent="0.25">
      <c r="A42" s="1">
        <v>6810</v>
      </c>
      <c r="B42" t="s">
        <v>48</v>
      </c>
      <c r="C42" s="2">
        <v>0</v>
      </c>
      <c r="D42" s="2">
        <v>0</v>
      </c>
      <c r="E42" s="2"/>
      <c r="F42" s="3">
        <f t="shared" si="0"/>
        <v>0</v>
      </c>
    </row>
    <row r="43" spans="1:10" x14ac:dyDescent="0.25">
      <c r="A43" s="1">
        <v>6840</v>
      </c>
      <c r="B43" t="s">
        <v>49</v>
      </c>
      <c r="C43" s="2">
        <v>0</v>
      </c>
      <c r="D43" s="2">
        <v>0</v>
      </c>
      <c r="E43" s="2"/>
      <c r="F43" s="3">
        <f t="shared" si="0"/>
        <v>0</v>
      </c>
    </row>
    <row r="44" spans="1:10" x14ac:dyDescent="0.25">
      <c r="A44" s="1">
        <v>6860</v>
      </c>
      <c r="B44" t="s">
        <v>50</v>
      </c>
      <c r="C44" s="2">
        <v>0</v>
      </c>
      <c r="D44" s="2">
        <v>0</v>
      </c>
      <c r="E44" s="2"/>
      <c r="F44" s="3">
        <f t="shared" si="0"/>
        <v>0</v>
      </c>
    </row>
    <row r="45" spans="1:10" x14ac:dyDescent="0.25">
      <c r="A45" s="1">
        <v>6890</v>
      </c>
      <c r="B45" t="s">
        <v>51</v>
      </c>
      <c r="C45" s="2">
        <v>0</v>
      </c>
      <c r="D45" s="2">
        <v>0</v>
      </c>
      <c r="E45" s="2"/>
      <c r="F45" s="3">
        <f t="shared" si="0"/>
        <v>0</v>
      </c>
    </row>
    <row r="46" spans="1:10" x14ac:dyDescent="0.25">
      <c r="A46" s="1">
        <v>6907</v>
      </c>
      <c r="B46" t="s">
        <v>52</v>
      </c>
      <c r="C46" s="2">
        <v>0</v>
      </c>
      <c r="D46" s="2">
        <v>0</v>
      </c>
      <c r="E46" s="2"/>
      <c r="F46" s="3">
        <f t="shared" si="0"/>
        <v>0</v>
      </c>
    </row>
    <row r="47" spans="1:10" x14ac:dyDescent="0.25">
      <c r="A47" s="1">
        <v>7000</v>
      </c>
      <c r="B47" t="s">
        <v>53</v>
      </c>
      <c r="C47" s="2">
        <v>0</v>
      </c>
      <c r="D47" s="2">
        <v>0</v>
      </c>
      <c r="E47" s="2"/>
      <c r="F47" s="3">
        <f t="shared" si="0"/>
        <v>0</v>
      </c>
    </row>
    <row r="48" spans="1:10" x14ac:dyDescent="0.25">
      <c r="A48" s="1">
        <v>7100</v>
      </c>
      <c r="B48" t="s">
        <v>54</v>
      </c>
      <c r="C48" s="2">
        <v>0</v>
      </c>
      <c r="D48" s="2">
        <v>0</v>
      </c>
      <c r="E48" s="2"/>
      <c r="F48" s="3">
        <f t="shared" si="0"/>
        <v>0</v>
      </c>
    </row>
    <row r="49" spans="1:6" x14ac:dyDescent="0.25">
      <c r="A49" s="1">
        <v>7140</v>
      </c>
      <c r="B49" t="s">
        <v>55</v>
      </c>
      <c r="C49" s="2">
        <v>0</v>
      </c>
      <c r="D49" s="2">
        <v>0</v>
      </c>
      <c r="E49" s="2"/>
      <c r="F49" s="3">
        <f t="shared" si="0"/>
        <v>0</v>
      </c>
    </row>
    <row r="50" spans="1:6" x14ac:dyDescent="0.25">
      <c r="A50" s="1">
        <v>7320</v>
      </c>
      <c r="B50" t="s">
        <v>56</v>
      </c>
      <c r="C50" s="2">
        <v>0</v>
      </c>
      <c r="D50" s="2">
        <v>0</v>
      </c>
      <c r="E50" s="2"/>
      <c r="F50" s="3">
        <f t="shared" si="0"/>
        <v>0</v>
      </c>
    </row>
    <row r="51" spans="1:6" x14ac:dyDescent="0.25">
      <c r="A51" s="1">
        <v>741</v>
      </c>
      <c r="B51" t="s">
        <v>57</v>
      </c>
      <c r="C51" s="2">
        <v>0</v>
      </c>
      <c r="D51" s="2">
        <v>0</v>
      </c>
      <c r="E51" s="2"/>
      <c r="F51" s="3">
        <f t="shared" si="0"/>
        <v>0</v>
      </c>
    </row>
    <row r="52" spans="1:6" x14ac:dyDescent="0.25">
      <c r="A52" s="1">
        <v>7430</v>
      </c>
      <c r="B52" t="s">
        <v>8</v>
      </c>
      <c r="C52" s="2">
        <v>0</v>
      </c>
      <c r="D52" s="2">
        <v>0</v>
      </c>
      <c r="E52" s="2"/>
      <c r="F52" s="3">
        <f t="shared" si="0"/>
        <v>0</v>
      </c>
    </row>
    <row r="53" spans="1:6" x14ac:dyDescent="0.25">
      <c r="A53" s="1">
        <v>7500</v>
      </c>
      <c r="B53" t="s">
        <v>58</v>
      </c>
      <c r="C53" s="2">
        <v>0</v>
      </c>
      <c r="D53" s="2">
        <v>0</v>
      </c>
      <c r="E53" s="2"/>
      <c r="F53" s="3">
        <f t="shared" si="0"/>
        <v>0</v>
      </c>
    </row>
    <row r="54" spans="1:6" x14ac:dyDescent="0.25">
      <c r="A54" s="1">
        <v>7740</v>
      </c>
      <c r="B54" t="s">
        <v>59</v>
      </c>
      <c r="C54" s="2">
        <v>0</v>
      </c>
      <c r="D54" s="2">
        <v>0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0</v>
      </c>
      <c r="D55" s="2">
        <v>0</v>
      </c>
      <c r="E55" s="2"/>
      <c r="F55" s="3">
        <f t="shared" si="0"/>
        <v>0</v>
      </c>
    </row>
    <row r="56" spans="1:6" x14ac:dyDescent="0.25">
      <c r="A56" s="1">
        <v>7790</v>
      </c>
      <c r="B56" t="s">
        <v>60</v>
      </c>
      <c r="C56" s="2">
        <v>0</v>
      </c>
      <c r="D56" s="2">
        <v>0</v>
      </c>
      <c r="E56" s="2"/>
      <c r="F56" s="3">
        <f t="shared" si="0"/>
        <v>0</v>
      </c>
    </row>
    <row r="57" spans="1:6" ht="15.75" thickBot="1" x14ac:dyDescent="0.3">
      <c r="A57" s="1">
        <v>7831</v>
      </c>
      <c r="B57" t="s">
        <v>61</v>
      </c>
      <c r="C57" s="2">
        <v>0</v>
      </c>
      <c r="D57" s="2">
        <v>0</v>
      </c>
      <c r="E57" s="2"/>
      <c r="F57" s="3">
        <f t="shared" si="0"/>
        <v>0</v>
      </c>
    </row>
    <row r="58" spans="1:6" ht="16.5" thickBot="1" x14ac:dyDescent="0.3">
      <c r="A58" s="9" t="s">
        <v>7</v>
      </c>
      <c r="B58" s="6"/>
      <c r="C58" s="7">
        <f>SUM(C24:C57)</f>
        <v>160463.79999999999</v>
      </c>
      <c r="D58" s="7">
        <f>SUM(D24:D57)</f>
        <v>19800.449999999997</v>
      </c>
      <c r="E58" s="7">
        <f>SUM(E24:E57)</f>
        <v>0</v>
      </c>
      <c r="F58" s="8">
        <f t="shared" si="0"/>
        <v>-160463.79999999999</v>
      </c>
    </row>
    <row r="59" spans="1:6" x14ac:dyDescent="0.25">
      <c r="A59" s="1">
        <v>8040</v>
      </c>
      <c r="B59" t="s">
        <v>10</v>
      </c>
      <c r="C59" s="2">
        <v>0</v>
      </c>
      <c r="D59" s="2">
        <v>0</v>
      </c>
      <c r="E59" s="2"/>
      <c r="F59" s="3">
        <f t="shared" si="0"/>
        <v>0</v>
      </c>
    </row>
    <row r="60" spans="1:6" x14ac:dyDescent="0.25">
      <c r="A60" s="1">
        <v>8050</v>
      </c>
      <c r="B60" t="s">
        <v>62</v>
      </c>
      <c r="C60" s="2">
        <v>0</v>
      </c>
      <c r="D60" s="2">
        <v>0</v>
      </c>
      <c r="E60" s="2"/>
      <c r="F60" s="3">
        <f t="shared" si="0"/>
        <v>0</v>
      </c>
    </row>
    <row r="61" spans="1:6" ht="15.75" thickBot="1" x14ac:dyDescent="0.3">
      <c r="A61" s="1">
        <v>8155</v>
      </c>
      <c r="B61" t="s">
        <v>63</v>
      </c>
      <c r="C61" s="2">
        <v>0</v>
      </c>
      <c r="D61" s="2">
        <v>0</v>
      </c>
      <c r="E61" s="2"/>
      <c r="F61" s="3">
        <f t="shared" si="0"/>
        <v>0</v>
      </c>
    </row>
    <row r="62" spans="1:6" ht="16.5" thickBot="1" x14ac:dyDescent="0.3">
      <c r="A62" s="9" t="s">
        <v>11</v>
      </c>
      <c r="B62" s="7"/>
      <c r="C62" s="7">
        <f>SUM(C59:C61)</f>
        <v>0</v>
      </c>
      <c r="D62" s="7">
        <f>SUM(D59:D61)</f>
        <v>0</v>
      </c>
      <c r="E62" s="7">
        <f>SUM(E59:E61)</f>
        <v>0</v>
      </c>
      <c r="F62" s="8">
        <f>SUM(F59:F61)</f>
        <v>0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-65088.200000000012</v>
      </c>
      <c r="D64" s="12">
        <f>D15+D20+D23+D58+D62</f>
        <v>-171330.55</v>
      </c>
      <c r="E64" s="12">
        <f t="shared" ref="E64:F64" si="2">E20+E23+E58+E62</f>
        <v>0</v>
      </c>
      <c r="F64" s="13">
        <f t="shared" si="2"/>
        <v>-160463.79999999999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37" workbookViewId="0">
      <selection activeCell="A2" sqref="A2"/>
    </sheetView>
  </sheetViews>
  <sheetFormatPr baseColWidth="10" defaultRowHeight="15" x14ac:dyDescent="0.25"/>
  <cols>
    <col min="1" max="1" width="22" bestFit="1" customWidth="1"/>
    <col min="2" max="2" width="37.140625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65</v>
      </c>
      <c r="C4" s="2">
        <v>-53270</v>
      </c>
      <c r="D4" s="2">
        <v>0</v>
      </c>
      <c r="E4" s="2"/>
      <c r="F4" s="2">
        <f>E4-C4</f>
        <v>53270</v>
      </c>
    </row>
    <row r="5" spans="1:6" x14ac:dyDescent="0.25">
      <c r="A5" s="1">
        <v>3101</v>
      </c>
      <c r="B5" t="s">
        <v>16</v>
      </c>
      <c r="C5" s="2">
        <v>-96387.5</v>
      </c>
      <c r="D5" s="2">
        <v>-93861</v>
      </c>
      <c r="E5" s="2"/>
      <c r="F5" s="2">
        <f t="shared" ref="F5:F61" si="0">E5-C5</f>
        <v>96387.5</v>
      </c>
    </row>
    <row r="6" spans="1:6" x14ac:dyDescent="0.25">
      <c r="A6" s="1">
        <v>3102</v>
      </c>
      <c r="B6" t="s">
        <v>3</v>
      </c>
      <c r="C6" s="2">
        <v>0</v>
      </c>
      <c r="D6" s="2">
        <v>0</v>
      </c>
      <c r="E6" s="2"/>
      <c r="F6" s="2">
        <f t="shared" si="0"/>
        <v>0</v>
      </c>
    </row>
    <row r="7" spans="1:6" x14ac:dyDescent="0.25">
      <c r="A7" s="1">
        <v>3200</v>
      </c>
      <c r="B7" t="s">
        <v>17</v>
      </c>
      <c r="C7" s="2">
        <v>0</v>
      </c>
      <c r="D7" s="2">
        <v>0</v>
      </c>
      <c r="E7" s="2"/>
      <c r="F7" s="2">
        <f t="shared" si="0"/>
        <v>0</v>
      </c>
    </row>
    <row r="8" spans="1:6" x14ac:dyDescent="0.25">
      <c r="A8" s="1">
        <v>3201</v>
      </c>
      <c r="B8" t="s">
        <v>18</v>
      </c>
      <c r="C8" s="2">
        <v>0</v>
      </c>
      <c r="D8" s="2">
        <v>0</v>
      </c>
      <c r="E8" s="2"/>
      <c r="F8" s="2">
        <f t="shared" si="0"/>
        <v>0</v>
      </c>
    </row>
    <row r="9" spans="1:6" x14ac:dyDescent="0.25">
      <c r="A9" s="1">
        <v>3202</v>
      </c>
      <c r="B9" t="s">
        <v>4</v>
      </c>
      <c r="C9" s="2">
        <v>0</v>
      </c>
      <c r="D9" s="2">
        <v>0</v>
      </c>
      <c r="E9" s="2"/>
      <c r="F9" s="2">
        <f t="shared" si="0"/>
        <v>0</v>
      </c>
    </row>
    <row r="10" spans="1:6" x14ac:dyDescent="0.25">
      <c r="A10" s="1">
        <v>3203</v>
      </c>
      <c r="B10" t="s">
        <v>19</v>
      </c>
      <c r="C10" s="2">
        <v>0</v>
      </c>
      <c r="D10" s="2">
        <v>0</v>
      </c>
      <c r="E10" s="2"/>
      <c r="F10" s="2">
        <f t="shared" si="0"/>
        <v>0</v>
      </c>
    </row>
    <row r="11" spans="1:6" x14ac:dyDescent="0.25">
      <c r="A11" s="1">
        <v>3445</v>
      </c>
      <c r="B11" t="s">
        <v>20</v>
      </c>
      <c r="C11" s="2">
        <v>0</v>
      </c>
      <c r="D11" s="2">
        <v>0</v>
      </c>
      <c r="E11" s="2"/>
      <c r="F11" s="2">
        <f t="shared" si="0"/>
        <v>0</v>
      </c>
    </row>
    <row r="12" spans="1:6" x14ac:dyDescent="0.25">
      <c r="A12" s="1">
        <v>3620</v>
      </c>
      <c r="B12" t="s">
        <v>21</v>
      </c>
      <c r="C12" s="2">
        <v>0</v>
      </c>
      <c r="D12" s="2">
        <v>0</v>
      </c>
      <c r="E12" s="2"/>
      <c r="F12" s="2">
        <f t="shared" si="0"/>
        <v>0</v>
      </c>
    </row>
    <row r="13" spans="1:6" x14ac:dyDescent="0.25">
      <c r="A13" s="1">
        <v>3900</v>
      </c>
      <c r="B13" t="s">
        <v>22</v>
      </c>
      <c r="C13" s="2">
        <v>-160000</v>
      </c>
      <c r="D13" s="2">
        <v>0</v>
      </c>
      <c r="E13" s="2"/>
      <c r="F13" s="2">
        <f t="shared" si="0"/>
        <v>160000</v>
      </c>
    </row>
    <row r="14" spans="1:6" ht="15.75" thickBot="1" x14ac:dyDescent="0.3">
      <c r="A14" s="1">
        <v>3950</v>
      </c>
      <c r="B14" t="s">
        <v>23</v>
      </c>
      <c r="C14" s="2">
        <v>0</v>
      </c>
      <c r="D14" s="2">
        <v>0</v>
      </c>
      <c r="E14" s="2"/>
      <c r="F14" s="2">
        <f t="shared" si="0"/>
        <v>0</v>
      </c>
    </row>
    <row r="15" spans="1:6" ht="16.5" thickBot="1" x14ac:dyDescent="0.3">
      <c r="A15" s="5" t="s">
        <v>2</v>
      </c>
      <c r="B15" s="14"/>
      <c r="C15" s="7">
        <f>SUM(C4:C14)</f>
        <v>-309657.5</v>
      </c>
      <c r="D15" s="7">
        <f>SUM(D4:D14)</f>
        <v>-93861</v>
      </c>
      <c r="E15" s="15"/>
      <c r="F15" s="8">
        <f>E15-C15</f>
        <v>309657.5</v>
      </c>
    </row>
    <row r="16" spans="1:6" x14ac:dyDescent="0.25">
      <c r="A16" s="1">
        <v>4000</v>
      </c>
      <c r="B16" s="16" t="s">
        <v>25</v>
      </c>
      <c r="C16" s="2">
        <v>8733</v>
      </c>
      <c r="D16" s="2">
        <v>0</v>
      </c>
      <c r="E16" s="2"/>
      <c r="F16" s="2">
        <f t="shared" si="0"/>
        <v>-8733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0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14119</v>
      </c>
      <c r="D18" s="2">
        <v>37664.800000000003</v>
      </c>
      <c r="E18" s="2"/>
      <c r="F18" s="2">
        <f t="shared" si="0"/>
        <v>-14119</v>
      </c>
    </row>
    <row r="19" spans="1:10" ht="15.75" thickBot="1" x14ac:dyDescent="0.3">
      <c r="A19" s="1">
        <v>4030</v>
      </c>
      <c r="B19" s="16" t="s">
        <v>28</v>
      </c>
      <c r="C19" s="2">
        <v>0</v>
      </c>
      <c r="D19" s="2">
        <v>0</v>
      </c>
      <c r="E19" s="2"/>
      <c r="F19" s="2">
        <f t="shared" si="0"/>
        <v>0</v>
      </c>
    </row>
    <row r="20" spans="1:10" ht="16.5" thickBot="1" x14ac:dyDescent="0.3">
      <c r="A20" s="5" t="s">
        <v>24</v>
      </c>
      <c r="B20" s="6"/>
      <c r="C20" s="7">
        <f>SUM(C16:C19)</f>
        <v>22852</v>
      </c>
      <c r="D20" s="7">
        <f>SUM(D16:D19)</f>
        <v>37664.800000000003</v>
      </c>
      <c r="E20" s="7">
        <f>SUM(E4:E19)</f>
        <v>0</v>
      </c>
      <c r="F20" s="8">
        <f>E20-C20</f>
        <v>-22852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>
        <v>0</v>
      </c>
      <c r="D22" s="2">
        <v>0</v>
      </c>
      <c r="E22" s="2"/>
      <c r="F22" s="3">
        <f t="shared" si="0"/>
        <v>0</v>
      </c>
    </row>
    <row r="23" spans="1:10" ht="16.5" thickBot="1" x14ac:dyDescent="0.3">
      <c r="A23" s="5" t="s">
        <v>6</v>
      </c>
      <c r="B23" s="6"/>
      <c r="C23" s="7">
        <f>SUM(C21:C22)</f>
        <v>0</v>
      </c>
      <c r="D23" s="7">
        <f>SUM(D21:D22)</f>
        <v>0</v>
      </c>
      <c r="E23" s="7">
        <f t="shared" ref="E23" si="1">SUM(E22)</f>
        <v>0</v>
      </c>
      <c r="F23" s="8">
        <f>C23-E23</f>
        <v>0</v>
      </c>
    </row>
    <row r="24" spans="1:10" x14ac:dyDescent="0.25">
      <c r="A24" s="1">
        <v>6100</v>
      </c>
      <c r="B24" t="s">
        <v>30</v>
      </c>
      <c r="C24" s="2">
        <v>0</v>
      </c>
      <c r="D24" s="2">
        <v>0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0</v>
      </c>
      <c r="D25" s="2">
        <v>0</v>
      </c>
      <c r="E25" s="2"/>
      <c r="F25" s="3">
        <f t="shared" si="0"/>
        <v>0</v>
      </c>
    </row>
    <row r="26" spans="1:10" x14ac:dyDescent="0.25">
      <c r="A26" s="1">
        <v>6321</v>
      </c>
      <c r="B26" t="s">
        <v>32</v>
      </c>
      <c r="C26" s="2">
        <v>0</v>
      </c>
      <c r="D26" s="2">
        <v>0</v>
      </c>
      <c r="E26" s="2"/>
      <c r="F26" s="3">
        <f t="shared" si="0"/>
        <v>0</v>
      </c>
    </row>
    <row r="27" spans="1:10" x14ac:dyDescent="0.25">
      <c r="A27" s="1">
        <v>6340</v>
      </c>
      <c r="B27" t="s">
        <v>33</v>
      </c>
      <c r="C27" s="2">
        <v>0</v>
      </c>
      <c r="D27" s="2">
        <v>0</v>
      </c>
      <c r="E27" s="2"/>
      <c r="F27" s="3">
        <f t="shared" si="0"/>
        <v>0</v>
      </c>
    </row>
    <row r="28" spans="1:10" x14ac:dyDescent="0.25">
      <c r="A28" s="1">
        <v>6360</v>
      </c>
      <c r="B28" t="s">
        <v>34</v>
      </c>
      <c r="C28" s="2">
        <v>2742.5</v>
      </c>
      <c r="D28" s="2">
        <v>0</v>
      </c>
      <c r="E28" s="2"/>
      <c r="F28" s="3">
        <f t="shared" si="0"/>
        <v>-2742.5</v>
      </c>
    </row>
    <row r="29" spans="1:10" x14ac:dyDescent="0.25">
      <c r="A29" s="1">
        <v>6400</v>
      </c>
      <c r="B29" t="s">
        <v>35</v>
      </c>
      <c r="C29" s="2">
        <v>0</v>
      </c>
      <c r="D29" s="2">
        <v>0</v>
      </c>
      <c r="E29" s="2"/>
      <c r="F29" s="3">
        <f t="shared" si="0"/>
        <v>0</v>
      </c>
    </row>
    <row r="30" spans="1:10" x14ac:dyDescent="0.25">
      <c r="A30" s="1">
        <v>6500</v>
      </c>
      <c r="B30" t="s">
        <v>36</v>
      </c>
      <c r="C30" s="2">
        <v>0</v>
      </c>
      <c r="D30" s="2">
        <v>0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0</v>
      </c>
      <c r="D31" s="2">
        <v>0</v>
      </c>
      <c r="E31" s="2"/>
      <c r="F31" s="3">
        <f t="shared" si="0"/>
        <v>0</v>
      </c>
      <c r="J31" s="2"/>
    </row>
    <row r="32" spans="1:10" x14ac:dyDescent="0.25">
      <c r="A32" s="1">
        <v>6540</v>
      </c>
      <c r="B32" t="s">
        <v>38</v>
      </c>
      <c r="C32" s="2">
        <v>0</v>
      </c>
      <c r="D32" s="2">
        <v>0</v>
      </c>
      <c r="E32" s="2"/>
      <c r="F32" s="3">
        <f t="shared" si="0"/>
        <v>0</v>
      </c>
      <c r="J32" s="2"/>
    </row>
    <row r="33" spans="1:10" x14ac:dyDescent="0.25">
      <c r="A33" s="1">
        <v>6550</v>
      </c>
      <c r="B33" t="s">
        <v>39</v>
      </c>
      <c r="C33" s="2">
        <v>0</v>
      </c>
      <c r="D33" s="2">
        <v>300</v>
      </c>
      <c r="E33" s="2"/>
      <c r="F33" s="3">
        <f t="shared" si="0"/>
        <v>0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v>0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0</v>
      </c>
      <c r="D36" s="2">
        <v>0</v>
      </c>
      <c r="E36" s="2"/>
      <c r="F36" s="3">
        <f t="shared" si="0"/>
        <v>0</v>
      </c>
    </row>
    <row r="37" spans="1:10" x14ac:dyDescent="0.25">
      <c r="A37" s="1">
        <v>6620</v>
      </c>
      <c r="B37" t="s">
        <v>43</v>
      </c>
      <c r="C37" s="2">
        <v>0</v>
      </c>
      <c r="D37" s="2">
        <v>0</v>
      </c>
      <c r="E37" s="2"/>
      <c r="F37" s="3">
        <f t="shared" si="0"/>
        <v>0</v>
      </c>
    </row>
    <row r="38" spans="1:10" x14ac:dyDescent="0.25">
      <c r="A38" s="1">
        <v>6690</v>
      </c>
      <c r="B38" t="s">
        <v>44</v>
      </c>
      <c r="C38" s="2">
        <v>0</v>
      </c>
      <c r="D38" s="2">
        <v>0</v>
      </c>
      <c r="F38" s="3">
        <f t="shared" si="0"/>
        <v>0</v>
      </c>
    </row>
    <row r="39" spans="1:10" x14ac:dyDescent="0.25">
      <c r="A39" s="1">
        <v>6705</v>
      </c>
      <c r="B39" t="s">
        <v>45</v>
      </c>
      <c r="C39" s="2">
        <v>0</v>
      </c>
      <c r="D39" s="2">
        <v>0</v>
      </c>
      <c r="E39" s="2"/>
      <c r="F39" s="3">
        <f t="shared" si="0"/>
        <v>0</v>
      </c>
    </row>
    <row r="40" spans="1:10" x14ac:dyDescent="0.25">
      <c r="A40" s="1">
        <v>6790</v>
      </c>
      <c r="B40" t="s">
        <v>46</v>
      </c>
      <c r="C40" s="2">
        <v>0</v>
      </c>
      <c r="D40" s="2">
        <v>0</v>
      </c>
      <c r="E40" s="2"/>
      <c r="F40" s="3">
        <f t="shared" si="0"/>
        <v>0</v>
      </c>
    </row>
    <row r="41" spans="1:10" x14ac:dyDescent="0.25">
      <c r="A41" s="1">
        <v>6800</v>
      </c>
      <c r="B41" t="s">
        <v>47</v>
      </c>
      <c r="C41" s="2">
        <v>0</v>
      </c>
      <c r="D41" s="2">
        <v>0</v>
      </c>
      <c r="E41" s="2"/>
      <c r="F41" s="3">
        <f t="shared" si="0"/>
        <v>0</v>
      </c>
    </row>
    <row r="42" spans="1:10" x14ac:dyDescent="0.25">
      <c r="A42" s="1">
        <v>6810</v>
      </c>
      <c r="B42" t="s">
        <v>48</v>
      </c>
      <c r="C42" s="2">
        <v>0</v>
      </c>
      <c r="D42" s="2">
        <v>0</v>
      </c>
      <c r="E42" s="2"/>
      <c r="F42" s="3">
        <f t="shared" si="0"/>
        <v>0</v>
      </c>
    </row>
    <row r="43" spans="1:10" x14ac:dyDescent="0.25">
      <c r="A43" s="1">
        <v>6840</v>
      </c>
      <c r="B43" t="s">
        <v>49</v>
      </c>
      <c r="C43" s="2">
        <v>0</v>
      </c>
      <c r="D43" s="2">
        <v>0</v>
      </c>
      <c r="E43" s="2"/>
      <c r="F43" s="3">
        <f t="shared" si="0"/>
        <v>0</v>
      </c>
    </row>
    <row r="44" spans="1:10" x14ac:dyDescent="0.25">
      <c r="A44" s="1">
        <v>6860</v>
      </c>
      <c r="B44" t="s">
        <v>50</v>
      </c>
      <c r="C44" s="2">
        <v>0</v>
      </c>
      <c r="D44" s="2">
        <v>0</v>
      </c>
      <c r="E44" s="2"/>
      <c r="F44" s="3">
        <f t="shared" si="0"/>
        <v>0</v>
      </c>
    </row>
    <row r="45" spans="1:10" x14ac:dyDescent="0.25">
      <c r="A45" s="1">
        <v>6890</v>
      </c>
      <c r="B45" t="s">
        <v>51</v>
      </c>
      <c r="C45" s="2">
        <v>0</v>
      </c>
      <c r="D45" s="2">
        <v>0</v>
      </c>
      <c r="E45" s="2"/>
      <c r="F45" s="3">
        <f t="shared" si="0"/>
        <v>0</v>
      </c>
    </row>
    <row r="46" spans="1:10" x14ac:dyDescent="0.25">
      <c r="A46" s="1">
        <v>6907</v>
      </c>
      <c r="B46" t="s">
        <v>52</v>
      </c>
      <c r="C46" s="2">
        <v>0</v>
      </c>
      <c r="D46" s="2">
        <v>0</v>
      </c>
      <c r="E46" s="2"/>
      <c r="F46" s="3">
        <f t="shared" si="0"/>
        <v>0</v>
      </c>
    </row>
    <row r="47" spans="1:10" x14ac:dyDescent="0.25">
      <c r="A47" s="1">
        <v>7000</v>
      </c>
      <c r="B47" t="s">
        <v>53</v>
      </c>
      <c r="C47" s="2">
        <v>0</v>
      </c>
      <c r="D47" s="2">
        <v>0</v>
      </c>
      <c r="E47" s="2"/>
      <c r="F47" s="3">
        <f t="shared" si="0"/>
        <v>0</v>
      </c>
    </row>
    <row r="48" spans="1:10" x14ac:dyDescent="0.25">
      <c r="A48" s="1">
        <v>7100</v>
      </c>
      <c r="B48" t="s">
        <v>54</v>
      </c>
      <c r="C48" s="2">
        <v>0</v>
      </c>
      <c r="D48" s="2">
        <v>0</v>
      </c>
      <c r="E48" s="2"/>
      <c r="F48" s="3">
        <f t="shared" si="0"/>
        <v>0</v>
      </c>
    </row>
    <row r="49" spans="1:6" x14ac:dyDescent="0.25">
      <c r="A49" s="1">
        <v>7140</v>
      </c>
      <c r="B49" t="s">
        <v>55</v>
      </c>
      <c r="C49" s="2">
        <v>0</v>
      </c>
      <c r="D49" s="2">
        <v>0</v>
      </c>
      <c r="E49" s="2"/>
      <c r="F49" s="3">
        <f t="shared" si="0"/>
        <v>0</v>
      </c>
    </row>
    <row r="50" spans="1:6" x14ac:dyDescent="0.25">
      <c r="A50" s="1">
        <v>7320</v>
      </c>
      <c r="B50" t="s">
        <v>56</v>
      </c>
      <c r="C50" s="2">
        <v>0</v>
      </c>
      <c r="D50" s="2">
        <v>0</v>
      </c>
      <c r="E50" s="2"/>
      <c r="F50" s="3">
        <f t="shared" si="0"/>
        <v>0</v>
      </c>
    </row>
    <row r="51" spans="1:6" x14ac:dyDescent="0.25">
      <c r="A51" s="1">
        <v>741</v>
      </c>
      <c r="B51" t="s">
        <v>57</v>
      </c>
      <c r="C51" s="2">
        <v>0</v>
      </c>
      <c r="D51" s="2">
        <v>0</v>
      </c>
      <c r="E51" s="2"/>
      <c r="F51" s="3">
        <f t="shared" si="0"/>
        <v>0</v>
      </c>
    </row>
    <row r="52" spans="1:6" x14ac:dyDescent="0.25">
      <c r="A52" s="1">
        <v>7430</v>
      </c>
      <c r="B52" t="s">
        <v>8</v>
      </c>
      <c r="C52" s="2">
        <v>0</v>
      </c>
      <c r="D52" s="2">
        <v>0</v>
      </c>
      <c r="E52" s="2"/>
      <c r="F52" s="3">
        <f t="shared" si="0"/>
        <v>0</v>
      </c>
    </row>
    <row r="53" spans="1:6" x14ac:dyDescent="0.25">
      <c r="A53" s="1">
        <v>7500</v>
      </c>
      <c r="B53" t="s">
        <v>58</v>
      </c>
      <c r="C53" s="2">
        <v>0</v>
      </c>
      <c r="D53" s="2">
        <v>0</v>
      </c>
      <c r="E53" s="2"/>
      <c r="F53" s="3">
        <f t="shared" si="0"/>
        <v>0</v>
      </c>
    </row>
    <row r="54" spans="1:6" x14ac:dyDescent="0.25">
      <c r="A54" s="1">
        <v>7740</v>
      </c>
      <c r="B54" t="s">
        <v>59</v>
      </c>
      <c r="C54" s="2">
        <v>0</v>
      </c>
      <c r="D54" s="2">
        <v>0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0</v>
      </c>
      <c r="D55" s="2">
        <v>0</v>
      </c>
      <c r="E55" s="2"/>
      <c r="F55" s="3">
        <f t="shared" si="0"/>
        <v>0</v>
      </c>
    </row>
    <row r="56" spans="1:6" x14ac:dyDescent="0.25">
      <c r="A56" s="1">
        <v>7790</v>
      </c>
      <c r="B56" t="s">
        <v>60</v>
      </c>
      <c r="C56" s="2">
        <v>0</v>
      </c>
      <c r="D56" s="2">
        <v>0</v>
      </c>
      <c r="E56" s="2"/>
      <c r="F56" s="3">
        <f t="shared" si="0"/>
        <v>0</v>
      </c>
    </row>
    <row r="57" spans="1:6" ht="15.75" thickBot="1" x14ac:dyDescent="0.3">
      <c r="A57" s="1">
        <v>7831</v>
      </c>
      <c r="B57" t="s">
        <v>61</v>
      </c>
      <c r="C57" s="2">
        <v>0</v>
      </c>
      <c r="D57" s="2">
        <v>0</v>
      </c>
      <c r="E57" s="2"/>
      <c r="F57" s="3">
        <f t="shared" si="0"/>
        <v>0</v>
      </c>
    </row>
    <row r="58" spans="1:6" ht="16.5" thickBot="1" x14ac:dyDescent="0.3">
      <c r="A58" s="9" t="s">
        <v>7</v>
      </c>
      <c r="B58" s="6"/>
      <c r="C58" s="7">
        <f>SUM(C24:C57)</f>
        <v>2742.5</v>
      </c>
      <c r="D58" s="7">
        <f>SUM(D24:D57)</f>
        <v>300</v>
      </c>
      <c r="E58" s="7">
        <f>SUM(E24:E57)</f>
        <v>0</v>
      </c>
      <c r="F58" s="8">
        <f t="shared" si="0"/>
        <v>-2742.5</v>
      </c>
    </row>
    <row r="59" spans="1:6" x14ac:dyDescent="0.25">
      <c r="A59" s="1">
        <v>8040</v>
      </c>
      <c r="B59" t="s">
        <v>10</v>
      </c>
      <c r="C59" s="2">
        <v>0</v>
      </c>
      <c r="D59" s="2">
        <v>0</v>
      </c>
      <c r="E59" s="2"/>
      <c r="F59" s="3">
        <f t="shared" si="0"/>
        <v>0</v>
      </c>
    </row>
    <row r="60" spans="1:6" x14ac:dyDescent="0.25">
      <c r="A60" s="1">
        <v>8050</v>
      </c>
      <c r="B60" t="s">
        <v>62</v>
      </c>
      <c r="C60" s="2">
        <v>0</v>
      </c>
      <c r="D60" s="2">
        <v>0</v>
      </c>
      <c r="E60" s="2"/>
      <c r="F60" s="3">
        <f t="shared" si="0"/>
        <v>0</v>
      </c>
    </row>
    <row r="61" spans="1:6" ht="15.75" thickBot="1" x14ac:dyDescent="0.3">
      <c r="A61" s="1">
        <v>8155</v>
      </c>
      <c r="B61" t="s">
        <v>63</v>
      </c>
      <c r="C61" s="2">
        <v>0</v>
      </c>
      <c r="D61" s="2">
        <v>0</v>
      </c>
      <c r="E61" s="2"/>
      <c r="F61" s="3">
        <f t="shared" si="0"/>
        <v>0</v>
      </c>
    </row>
    <row r="62" spans="1:6" ht="16.5" thickBot="1" x14ac:dyDescent="0.3">
      <c r="A62" s="9" t="s">
        <v>11</v>
      </c>
      <c r="B62" s="7"/>
      <c r="C62" s="7">
        <f>SUM(C59:C61)</f>
        <v>0</v>
      </c>
      <c r="D62" s="7">
        <f>SUM(D59:D61)</f>
        <v>0</v>
      </c>
      <c r="E62" s="7">
        <f>SUM(E59:E61)</f>
        <v>0</v>
      </c>
      <c r="F62" s="8">
        <f>SUM(F59:F61)</f>
        <v>0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-284063</v>
      </c>
      <c r="D64" s="12">
        <f>D15+D20+D23+D58+D62</f>
        <v>-55896.2</v>
      </c>
      <c r="E64" s="12">
        <f t="shared" ref="E64:F64" si="2">E20+E23+E58+E62</f>
        <v>0</v>
      </c>
      <c r="F64" s="13">
        <f t="shared" si="2"/>
        <v>-25594.5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31" workbookViewId="0">
      <selection activeCell="C19" sqref="C19"/>
    </sheetView>
  </sheetViews>
  <sheetFormatPr baseColWidth="10" defaultRowHeight="15" x14ac:dyDescent="0.25"/>
  <cols>
    <col min="1" max="1" width="22" bestFit="1" customWidth="1"/>
    <col min="2" max="2" width="37.140625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65</v>
      </c>
      <c r="C4" s="2">
        <v>-20000</v>
      </c>
      <c r="D4" s="2">
        <v>0</v>
      </c>
      <c r="E4" s="2"/>
      <c r="F4" s="2">
        <f>E4-C4</f>
        <v>20000</v>
      </c>
    </row>
    <row r="5" spans="1:6" x14ac:dyDescent="0.25">
      <c r="A5" s="1">
        <v>3101</v>
      </c>
      <c r="B5" t="s">
        <v>16</v>
      </c>
      <c r="C5" s="2">
        <v>-91520</v>
      </c>
      <c r="D5" s="2">
        <v>-80000</v>
      </c>
      <c r="E5" s="2"/>
      <c r="F5" s="2">
        <f t="shared" ref="F5:F61" si="0">E5-C5</f>
        <v>91520</v>
      </c>
    </row>
    <row r="6" spans="1:6" x14ac:dyDescent="0.25">
      <c r="A6" s="1">
        <v>3102</v>
      </c>
      <c r="B6" t="s">
        <v>3</v>
      </c>
      <c r="C6" s="2">
        <v>0</v>
      </c>
      <c r="D6" s="2">
        <v>0</v>
      </c>
      <c r="E6" s="2"/>
      <c r="F6" s="2">
        <f t="shared" si="0"/>
        <v>0</v>
      </c>
    </row>
    <row r="7" spans="1:6" x14ac:dyDescent="0.25">
      <c r="A7" s="1">
        <v>3200</v>
      </c>
      <c r="B7" t="s">
        <v>17</v>
      </c>
      <c r="C7" s="2">
        <v>0</v>
      </c>
      <c r="D7" s="2">
        <v>0</v>
      </c>
      <c r="E7" s="2"/>
      <c r="F7" s="2">
        <f t="shared" si="0"/>
        <v>0</v>
      </c>
    </row>
    <row r="8" spans="1:6" x14ac:dyDescent="0.25">
      <c r="A8" s="1">
        <v>3201</v>
      </c>
      <c r="B8" t="s">
        <v>18</v>
      </c>
      <c r="C8" s="2">
        <v>0</v>
      </c>
      <c r="D8" s="2">
        <v>0</v>
      </c>
      <c r="E8" s="2"/>
      <c r="F8" s="2">
        <f t="shared" si="0"/>
        <v>0</v>
      </c>
    </row>
    <row r="9" spans="1:6" x14ac:dyDescent="0.25">
      <c r="A9" s="1">
        <v>3202</v>
      </c>
      <c r="B9" t="s">
        <v>4</v>
      </c>
      <c r="C9" s="2">
        <v>0</v>
      </c>
      <c r="D9" s="2">
        <v>0</v>
      </c>
      <c r="E9" s="2"/>
      <c r="F9" s="2">
        <f t="shared" si="0"/>
        <v>0</v>
      </c>
    </row>
    <row r="10" spans="1:6" x14ac:dyDescent="0.25">
      <c r="A10" s="1">
        <v>3203</v>
      </c>
      <c r="B10" t="s">
        <v>19</v>
      </c>
      <c r="C10" s="2">
        <v>0</v>
      </c>
      <c r="D10" s="2">
        <v>0</v>
      </c>
      <c r="E10" s="2"/>
      <c r="F10" s="2">
        <f t="shared" si="0"/>
        <v>0</v>
      </c>
    </row>
    <row r="11" spans="1:6" x14ac:dyDescent="0.25">
      <c r="A11" s="1">
        <v>3445</v>
      </c>
      <c r="B11" t="s">
        <v>20</v>
      </c>
      <c r="C11" s="2">
        <v>0</v>
      </c>
      <c r="D11" s="2">
        <v>0</v>
      </c>
      <c r="E11" s="2"/>
      <c r="F11" s="2">
        <f t="shared" si="0"/>
        <v>0</v>
      </c>
    </row>
    <row r="12" spans="1:6" x14ac:dyDescent="0.25">
      <c r="A12" s="1">
        <v>3620</v>
      </c>
      <c r="B12" t="s">
        <v>21</v>
      </c>
      <c r="C12" s="2">
        <v>0</v>
      </c>
      <c r="D12" s="2">
        <v>0</v>
      </c>
      <c r="E12" s="2"/>
      <c r="F12" s="2">
        <f t="shared" si="0"/>
        <v>0</v>
      </c>
    </row>
    <row r="13" spans="1:6" x14ac:dyDescent="0.25">
      <c r="A13" s="1">
        <v>3900</v>
      </c>
      <c r="B13" t="s">
        <v>22</v>
      </c>
      <c r="C13" s="2">
        <v>0</v>
      </c>
      <c r="D13" s="2">
        <v>-43196</v>
      </c>
      <c r="E13" s="2"/>
      <c r="F13" s="2">
        <f t="shared" si="0"/>
        <v>0</v>
      </c>
    </row>
    <row r="14" spans="1:6" ht="15.75" thickBot="1" x14ac:dyDescent="0.3">
      <c r="A14" s="1">
        <v>3950</v>
      </c>
      <c r="B14" t="s">
        <v>23</v>
      </c>
      <c r="C14" s="2">
        <v>0</v>
      </c>
      <c r="D14" s="2">
        <v>0</v>
      </c>
      <c r="E14" s="2"/>
      <c r="F14" s="2">
        <f t="shared" si="0"/>
        <v>0</v>
      </c>
    </row>
    <row r="15" spans="1:6" ht="16.5" thickBot="1" x14ac:dyDescent="0.3">
      <c r="A15" s="5" t="s">
        <v>2</v>
      </c>
      <c r="B15" s="14"/>
      <c r="C15" s="7">
        <f>SUM(C4:C14)</f>
        <v>-111520</v>
      </c>
      <c r="D15" s="7">
        <f>SUM(D4:D14)</f>
        <v>-123196</v>
      </c>
      <c r="E15" s="15"/>
      <c r="F15" s="8">
        <f>E15-C15</f>
        <v>111520</v>
      </c>
    </row>
    <row r="16" spans="1:6" x14ac:dyDescent="0.25">
      <c r="A16" s="1">
        <v>4000</v>
      </c>
      <c r="B16" s="16" t="s">
        <v>25</v>
      </c>
      <c r="C16" s="2">
        <v>0</v>
      </c>
      <c r="D16" s="2">
        <v>0</v>
      </c>
      <c r="E16" s="2"/>
      <c r="F16" s="2">
        <f t="shared" si="0"/>
        <v>0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0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19532.8</v>
      </c>
      <c r="D18" s="2">
        <v>43387.3</v>
      </c>
      <c r="E18" s="2"/>
      <c r="F18" s="2">
        <f t="shared" si="0"/>
        <v>-19532.8</v>
      </c>
    </row>
    <row r="19" spans="1:10" ht="15.75" thickBot="1" x14ac:dyDescent="0.3">
      <c r="A19" s="1">
        <v>4030</v>
      </c>
      <c r="B19" s="16" t="s">
        <v>28</v>
      </c>
      <c r="C19" s="2">
        <v>0</v>
      </c>
      <c r="D19" s="2">
        <v>0</v>
      </c>
      <c r="E19" s="2"/>
      <c r="F19" s="2">
        <f t="shared" si="0"/>
        <v>0</v>
      </c>
    </row>
    <row r="20" spans="1:10" ht="16.5" thickBot="1" x14ac:dyDescent="0.3">
      <c r="A20" s="5" t="s">
        <v>24</v>
      </c>
      <c r="B20" s="6"/>
      <c r="C20" s="7">
        <f>SUM(C16:C19)</f>
        <v>19532.8</v>
      </c>
      <c r="D20" s="7">
        <f>SUM(D16:D19)</f>
        <v>43387.3</v>
      </c>
      <c r="E20" s="7">
        <f>SUM(E4:E19)</f>
        <v>0</v>
      </c>
      <c r="F20" s="8">
        <f>E20-C20</f>
        <v>-19532.8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>
        <v>0</v>
      </c>
      <c r="D22" s="2">
        <v>0</v>
      </c>
      <c r="E22" s="2"/>
      <c r="F22" s="3">
        <f t="shared" si="0"/>
        <v>0</v>
      </c>
    </row>
    <row r="23" spans="1:10" ht="16.5" thickBot="1" x14ac:dyDescent="0.3">
      <c r="A23" s="5" t="s">
        <v>6</v>
      </c>
      <c r="B23" s="6"/>
      <c r="C23" s="7">
        <f>SUM(C21:C22)</f>
        <v>0</v>
      </c>
      <c r="D23" s="7">
        <f>SUM(D21:D22)</f>
        <v>0</v>
      </c>
      <c r="E23" s="7">
        <f t="shared" ref="E23" si="1">SUM(E22)</f>
        <v>0</v>
      </c>
      <c r="F23" s="8">
        <f>C23-E23</f>
        <v>0</v>
      </c>
    </row>
    <row r="24" spans="1:10" x14ac:dyDescent="0.25">
      <c r="A24" s="1">
        <v>6100</v>
      </c>
      <c r="B24" t="s">
        <v>30</v>
      </c>
      <c r="C24" s="2">
        <v>0</v>
      </c>
      <c r="D24" s="2">
        <v>0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0</v>
      </c>
      <c r="D25" s="2">
        <v>0</v>
      </c>
      <c r="E25" s="2"/>
      <c r="F25" s="3">
        <f t="shared" si="0"/>
        <v>0</v>
      </c>
    </row>
    <row r="26" spans="1:10" x14ac:dyDescent="0.25">
      <c r="A26" s="1">
        <v>6321</v>
      </c>
      <c r="B26" t="s">
        <v>32</v>
      </c>
      <c r="C26" s="2">
        <v>0</v>
      </c>
      <c r="D26" s="2">
        <v>0</v>
      </c>
      <c r="E26" s="2"/>
      <c r="F26" s="3">
        <f t="shared" si="0"/>
        <v>0</v>
      </c>
    </row>
    <row r="27" spans="1:10" x14ac:dyDescent="0.25">
      <c r="A27" s="1">
        <v>6340</v>
      </c>
      <c r="B27" t="s">
        <v>33</v>
      </c>
      <c r="C27" s="2">
        <v>0</v>
      </c>
      <c r="D27" s="2">
        <v>0</v>
      </c>
      <c r="E27" s="2"/>
      <c r="F27" s="3">
        <f t="shared" si="0"/>
        <v>0</v>
      </c>
    </row>
    <row r="28" spans="1:10" x14ac:dyDescent="0.25">
      <c r="A28" s="1">
        <v>6360</v>
      </c>
      <c r="B28" t="s">
        <v>34</v>
      </c>
      <c r="C28" s="2">
        <v>0</v>
      </c>
      <c r="D28" s="2">
        <v>0</v>
      </c>
      <c r="E28" s="2"/>
      <c r="F28" s="3">
        <f t="shared" si="0"/>
        <v>0</v>
      </c>
    </row>
    <row r="29" spans="1:10" x14ac:dyDescent="0.25">
      <c r="A29" s="1">
        <v>6400</v>
      </c>
      <c r="B29" t="s">
        <v>35</v>
      </c>
      <c r="C29" s="2">
        <v>0</v>
      </c>
      <c r="D29" s="2">
        <v>0</v>
      </c>
      <c r="E29" s="2"/>
      <c r="F29" s="3">
        <f t="shared" si="0"/>
        <v>0</v>
      </c>
    </row>
    <row r="30" spans="1:10" x14ac:dyDescent="0.25">
      <c r="A30" s="1">
        <v>6500</v>
      </c>
      <c r="B30" t="s">
        <v>36</v>
      </c>
      <c r="C30" s="2">
        <v>0</v>
      </c>
      <c r="D30" s="2">
        <v>0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0</v>
      </c>
      <c r="D31" s="2">
        <v>0</v>
      </c>
      <c r="E31" s="2"/>
      <c r="F31" s="3">
        <f t="shared" si="0"/>
        <v>0</v>
      </c>
      <c r="J31" s="2"/>
    </row>
    <row r="32" spans="1:10" x14ac:dyDescent="0.25">
      <c r="A32" s="1">
        <v>6540</v>
      </c>
      <c r="B32" t="s">
        <v>38</v>
      </c>
      <c r="C32" s="2">
        <v>0</v>
      </c>
      <c r="D32" s="2">
        <v>0</v>
      </c>
      <c r="E32" s="2"/>
      <c r="F32" s="3">
        <f t="shared" si="0"/>
        <v>0</v>
      </c>
      <c r="J32" s="2"/>
    </row>
    <row r="33" spans="1:10" x14ac:dyDescent="0.25">
      <c r="A33" s="1">
        <v>6550</v>
      </c>
      <c r="B33" t="s">
        <v>39</v>
      </c>
      <c r="C33" s="2">
        <v>0</v>
      </c>
      <c r="D33" s="2">
        <v>0</v>
      </c>
      <c r="E33" s="2"/>
      <c r="F33" s="3">
        <f t="shared" si="0"/>
        <v>0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v>0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0</v>
      </c>
      <c r="D36" s="2">
        <v>0</v>
      </c>
      <c r="E36" s="2"/>
      <c r="F36" s="3">
        <f t="shared" si="0"/>
        <v>0</v>
      </c>
    </row>
    <row r="37" spans="1:10" x14ac:dyDescent="0.25">
      <c r="A37" s="1">
        <v>6620</v>
      </c>
      <c r="B37" t="s">
        <v>43</v>
      </c>
      <c r="C37" s="2">
        <v>0</v>
      </c>
      <c r="D37" s="2">
        <v>0</v>
      </c>
      <c r="E37" s="2"/>
      <c r="F37" s="3">
        <f t="shared" si="0"/>
        <v>0</v>
      </c>
    </row>
    <row r="38" spans="1:10" x14ac:dyDescent="0.25">
      <c r="A38" s="1">
        <v>6690</v>
      </c>
      <c r="B38" t="s">
        <v>44</v>
      </c>
      <c r="C38" s="2">
        <v>0</v>
      </c>
      <c r="D38" s="2">
        <v>0</v>
      </c>
      <c r="F38" s="3">
        <f t="shared" si="0"/>
        <v>0</v>
      </c>
    </row>
    <row r="39" spans="1:10" x14ac:dyDescent="0.25">
      <c r="A39" s="1">
        <v>6705</v>
      </c>
      <c r="B39" t="s">
        <v>45</v>
      </c>
      <c r="C39" s="2">
        <v>0</v>
      </c>
      <c r="D39" s="2">
        <v>0</v>
      </c>
      <c r="E39" s="2"/>
      <c r="F39" s="3">
        <f t="shared" si="0"/>
        <v>0</v>
      </c>
    </row>
    <row r="40" spans="1:10" x14ac:dyDescent="0.25">
      <c r="A40" s="1">
        <v>6790</v>
      </c>
      <c r="B40" t="s">
        <v>46</v>
      </c>
      <c r="C40" s="2">
        <v>0</v>
      </c>
      <c r="D40" s="2">
        <v>0</v>
      </c>
      <c r="E40" s="2"/>
      <c r="F40" s="3">
        <f t="shared" si="0"/>
        <v>0</v>
      </c>
    </row>
    <row r="41" spans="1:10" x14ac:dyDescent="0.25">
      <c r="A41" s="1">
        <v>6800</v>
      </c>
      <c r="B41" t="s">
        <v>47</v>
      </c>
      <c r="C41" s="2">
        <v>0</v>
      </c>
      <c r="D41" s="2">
        <v>0</v>
      </c>
      <c r="E41" s="2"/>
      <c r="F41" s="3">
        <f t="shared" si="0"/>
        <v>0</v>
      </c>
    </row>
    <row r="42" spans="1:10" x14ac:dyDescent="0.25">
      <c r="A42" s="1">
        <v>6810</v>
      </c>
      <c r="B42" t="s">
        <v>48</v>
      </c>
      <c r="C42" s="2">
        <v>0</v>
      </c>
      <c r="D42" s="2">
        <v>0</v>
      </c>
      <c r="E42" s="2"/>
      <c r="F42" s="3">
        <f t="shared" si="0"/>
        <v>0</v>
      </c>
    </row>
    <row r="43" spans="1:10" x14ac:dyDescent="0.25">
      <c r="A43" s="1">
        <v>6840</v>
      </c>
      <c r="B43" t="s">
        <v>49</v>
      </c>
      <c r="C43" s="2">
        <v>0</v>
      </c>
      <c r="D43" s="2">
        <v>0</v>
      </c>
      <c r="E43" s="2"/>
      <c r="F43" s="3">
        <f t="shared" si="0"/>
        <v>0</v>
      </c>
    </row>
    <row r="44" spans="1:10" x14ac:dyDescent="0.25">
      <c r="A44" s="1">
        <v>6860</v>
      </c>
      <c r="B44" t="s">
        <v>50</v>
      </c>
      <c r="C44" s="2">
        <v>0</v>
      </c>
      <c r="D44" s="2">
        <v>0</v>
      </c>
      <c r="E44" s="2"/>
      <c r="F44" s="3">
        <f t="shared" si="0"/>
        <v>0</v>
      </c>
    </row>
    <row r="45" spans="1:10" x14ac:dyDescent="0.25">
      <c r="A45" s="1">
        <v>6890</v>
      </c>
      <c r="B45" t="s">
        <v>51</v>
      </c>
      <c r="C45" s="2">
        <v>0</v>
      </c>
      <c r="D45" s="2">
        <v>0</v>
      </c>
      <c r="E45" s="2"/>
      <c r="F45" s="3">
        <f t="shared" si="0"/>
        <v>0</v>
      </c>
    </row>
    <row r="46" spans="1:10" x14ac:dyDescent="0.25">
      <c r="A46" s="1">
        <v>6907</v>
      </c>
      <c r="B46" t="s">
        <v>52</v>
      </c>
      <c r="C46" s="2">
        <v>0</v>
      </c>
      <c r="D46" s="2">
        <v>0</v>
      </c>
      <c r="E46" s="2"/>
      <c r="F46" s="3">
        <f t="shared" si="0"/>
        <v>0</v>
      </c>
    </row>
    <row r="47" spans="1:10" x14ac:dyDescent="0.25">
      <c r="A47" s="1">
        <v>7000</v>
      </c>
      <c r="B47" t="s">
        <v>53</v>
      </c>
      <c r="C47" s="2">
        <v>0</v>
      </c>
      <c r="D47" s="2">
        <v>0</v>
      </c>
      <c r="E47" s="2"/>
      <c r="F47" s="3">
        <f t="shared" si="0"/>
        <v>0</v>
      </c>
    </row>
    <row r="48" spans="1:10" x14ac:dyDescent="0.25">
      <c r="A48" s="1">
        <v>7100</v>
      </c>
      <c r="B48" t="s">
        <v>54</v>
      </c>
      <c r="C48" s="2">
        <v>0</v>
      </c>
      <c r="D48" s="2">
        <v>0</v>
      </c>
      <c r="E48" s="2"/>
      <c r="F48" s="3">
        <f t="shared" si="0"/>
        <v>0</v>
      </c>
    </row>
    <row r="49" spans="1:6" x14ac:dyDescent="0.25">
      <c r="A49" s="1">
        <v>7140</v>
      </c>
      <c r="B49" t="s">
        <v>55</v>
      </c>
      <c r="C49" s="2">
        <v>2769.2</v>
      </c>
      <c r="D49" s="2">
        <v>0</v>
      </c>
      <c r="E49" s="2"/>
      <c r="F49" s="3">
        <f t="shared" si="0"/>
        <v>-2769.2</v>
      </c>
    </row>
    <row r="50" spans="1:6" x14ac:dyDescent="0.25">
      <c r="A50" s="1">
        <v>7320</v>
      </c>
      <c r="B50" t="s">
        <v>56</v>
      </c>
      <c r="C50" s="2">
        <v>0</v>
      </c>
      <c r="D50" s="2">
        <v>0</v>
      </c>
      <c r="E50" s="2"/>
      <c r="F50" s="3">
        <f t="shared" si="0"/>
        <v>0</v>
      </c>
    </row>
    <row r="51" spans="1:6" x14ac:dyDescent="0.25">
      <c r="A51" s="1">
        <v>741</v>
      </c>
      <c r="B51" t="s">
        <v>57</v>
      </c>
      <c r="C51" s="2">
        <v>0</v>
      </c>
      <c r="D51" s="2">
        <v>0</v>
      </c>
      <c r="E51" s="2"/>
      <c r="F51" s="3">
        <f t="shared" si="0"/>
        <v>0</v>
      </c>
    </row>
    <row r="52" spans="1:6" x14ac:dyDescent="0.25">
      <c r="A52" s="1">
        <v>7430</v>
      </c>
      <c r="B52" t="s">
        <v>8</v>
      </c>
      <c r="C52" s="2">
        <v>0</v>
      </c>
      <c r="D52" s="2">
        <v>0</v>
      </c>
      <c r="E52" s="2"/>
      <c r="F52" s="3">
        <f t="shared" si="0"/>
        <v>0</v>
      </c>
    </row>
    <row r="53" spans="1:6" x14ac:dyDescent="0.25">
      <c r="A53" s="1">
        <v>7500</v>
      </c>
      <c r="B53" t="s">
        <v>58</v>
      </c>
      <c r="C53" s="2">
        <v>0</v>
      </c>
      <c r="D53" s="2">
        <v>0</v>
      </c>
      <c r="E53" s="2"/>
      <c r="F53" s="3">
        <f t="shared" si="0"/>
        <v>0</v>
      </c>
    </row>
    <row r="54" spans="1:6" x14ac:dyDescent="0.25">
      <c r="A54" s="1">
        <v>7740</v>
      </c>
      <c r="B54" t="s">
        <v>59</v>
      </c>
      <c r="C54" s="2">
        <v>0</v>
      </c>
      <c r="D54" s="2">
        <v>0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0</v>
      </c>
      <c r="D55" s="2">
        <v>0</v>
      </c>
      <c r="E55" s="2"/>
      <c r="F55" s="3">
        <f t="shared" si="0"/>
        <v>0</v>
      </c>
    </row>
    <row r="56" spans="1:6" x14ac:dyDescent="0.25">
      <c r="A56" s="1">
        <v>7790</v>
      </c>
      <c r="B56" t="s">
        <v>60</v>
      </c>
      <c r="C56" s="2">
        <v>0</v>
      </c>
      <c r="D56" s="2">
        <v>0</v>
      </c>
      <c r="E56" s="2"/>
      <c r="F56" s="3">
        <f t="shared" si="0"/>
        <v>0</v>
      </c>
    </row>
    <row r="57" spans="1:6" ht="15.75" thickBot="1" x14ac:dyDescent="0.3">
      <c r="A57" s="1">
        <v>7831</v>
      </c>
      <c r="B57" t="s">
        <v>61</v>
      </c>
      <c r="C57" s="2">
        <v>0</v>
      </c>
      <c r="D57" s="2">
        <v>0</v>
      </c>
      <c r="E57" s="2"/>
      <c r="F57" s="3">
        <f t="shared" si="0"/>
        <v>0</v>
      </c>
    </row>
    <row r="58" spans="1:6" ht="16.5" thickBot="1" x14ac:dyDescent="0.3">
      <c r="A58" s="9" t="s">
        <v>7</v>
      </c>
      <c r="B58" s="6"/>
      <c r="C58" s="7">
        <f>SUM(C24:C57)</f>
        <v>2769.2</v>
      </c>
      <c r="D58" s="7">
        <f>SUM(D24:D57)</f>
        <v>0</v>
      </c>
      <c r="E58" s="7">
        <f>SUM(E24:E57)</f>
        <v>0</v>
      </c>
      <c r="F58" s="8">
        <f t="shared" si="0"/>
        <v>-2769.2</v>
      </c>
    </row>
    <row r="59" spans="1:6" x14ac:dyDescent="0.25">
      <c r="A59" s="1">
        <v>8040</v>
      </c>
      <c r="B59" t="s">
        <v>10</v>
      </c>
      <c r="C59" s="2">
        <v>0</v>
      </c>
      <c r="D59" s="2">
        <v>0</v>
      </c>
      <c r="E59" s="2"/>
      <c r="F59" s="3">
        <f t="shared" si="0"/>
        <v>0</v>
      </c>
    </row>
    <row r="60" spans="1:6" x14ac:dyDescent="0.25">
      <c r="A60" s="1">
        <v>8050</v>
      </c>
      <c r="B60" t="s">
        <v>62</v>
      </c>
      <c r="C60" s="2">
        <v>0</v>
      </c>
      <c r="D60" s="2">
        <v>0</v>
      </c>
      <c r="E60" s="2"/>
      <c r="F60" s="3">
        <f t="shared" si="0"/>
        <v>0</v>
      </c>
    </row>
    <row r="61" spans="1:6" ht="15.75" thickBot="1" x14ac:dyDescent="0.3">
      <c r="A61" s="1">
        <v>8155</v>
      </c>
      <c r="B61" t="s">
        <v>63</v>
      </c>
      <c r="C61" s="2">
        <v>0</v>
      </c>
      <c r="D61" s="2">
        <v>0</v>
      </c>
      <c r="E61" s="2"/>
      <c r="F61" s="3">
        <f t="shared" si="0"/>
        <v>0</v>
      </c>
    </row>
    <row r="62" spans="1:6" ht="16.5" thickBot="1" x14ac:dyDescent="0.3">
      <c r="A62" s="9" t="s">
        <v>11</v>
      </c>
      <c r="B62" s="7"/>
      <c r="C62" s="7">
        <f>SUM(C59:C61)</f>
        <v>0</v>
      </c>
      <c r="D62" s="7">
        <f>SUM(D59:D61)</f>
        <v>0</v>
      </c>
      <c r="E62" s="7">
        <f>SUM(E59:E61)</f>
        <v>0</v>
      </c>
      <c r="F62" s="8">
        <f>SUM(F59:F61)</f>
        <v>0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-89218</v>
      </c>
      <c r="D64" s="12">
        <f>D15+D20+D23+D58+D62</f>
        <v>-79808.7</v>
      </c>
      <c r="E64" s="12">
        <f t="shared" ref="E64:F64" si="2">E20+E23+E58+E62</f>
        <v>0</v>
      </c>
      <c r="F64" s="13">
        <f t="shared" si="2"/>
        <v>-22302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40" workbookViewId="0">
      <selection activeCell="C77" sqref="C77"/>
    </sheetView>
  </sheetViews>
  <sheetFormatPr baseColWidth="10" defaultRowHeight="15" x14ac:dyDescent="0.25"/>
  <cols>
    <col min="1" max="1" width="22" bestFit="1" customWidth="1"/>
    <col min="2" max="2" width="37.140625" customWidth="1"/>
    <col min="3" max="4" width="17.140625" customWidth="1"/>
    <col min="5" max="5" width="14.85546875" customWidth="1"/>
    <col min="6" max="6" width="17.85546875" customWidth="1"/>
  </cols>
  <sheetData>
    <row r="1" spans="1:6" ht="23.25" x14ac:dyDescent="0.35">
      <c r="A1" s="20" t="s">
        <v>66</v>
      </c>
      <c r="B1" s="20"/>
      <c r="C1" s="20"/>
      <c r="D1" s="20"/>
      <c r="E1" s="20"/>
      <c r="F1" s="20"/>
    </row>
    <row r="2" spans="1:6" ht="15.75" x14ac:dyDescent="0.25">
      <c r="C2" s="19">
        <v>2016</v>
      </c>
      <c r="D2" s="19">
        <v>2015</v>
      </c>
      <c r="E2" s="19">
        <v>2016</v>
      </c>
      <c r="F2" s="19">
        <v>2016</v>
      </c>
    </row>
    <row r="3" spans="1:6" ht="18.75" x14ac:dyDescent="0.3">
      <c r="A3" s="4" t="s">
        <v>0</v>
      </c>
      <c r="B3" s="4" t="s">
        <v>1</v>
      </c>
      <c r="C3" s="4" t="s">
        <v>13</v>
      </c>
      <c r="D3" s="4" t="s">
        <v>13</v>
      </c>
      <c r="E3" s="4" t="s">
        <v>14</v>
      </c>
      <c r="F3" s="4" t="s">
        <v>15</v>
      </c>
    </row>
    <row r="4" spans="1:6" x14ac:dyDescent="0.25">
      <c r="A4" s="1">
        <v>3100</v>
      </c>
      <c r="B4" t="s">
        <v>65</v>
      </c>
      <c r="C4" s="2">
        <v>-30000</v>
      </c>
      <c r="D4" s="2">
        <v>0</v>
      </c>
      <c r="E4" s="2"/>
      <c r="F4" s="2">
        <f>E4-C4</f>
        <v>30000</v>
      </c>
    </row>
    <row r="5" spans="1:6" x14ac:dyDescent="0.25">
      <c r="A5" s="1">
        <v>3101</v>
      </c>
      <c r="B5" t="s">
        <v>16</v>
      </c>
      <c r="C5" s="2">
        <v>-6442</v>
      </c>
      <c r="D5" s="2">
        <v>-150101.5</v>
      </c>
      <c r="E5" s="2"/>
      <c r="F5" s="2">
        <f t="shared" ref="F5:F61" si="0">E5-C5</f>
        <v>6442</v>
      </c>
    </row>
    <row r="6" spans="1:6" x14ac:dyDescent="0.25">
      <c r="A6" s="1">
        <v>3102</v>
      </c>
      <c r="B6" t="s">
        <v>3</v>
      </c>
      <c r="C6" s="2">
        <v>0</v>
      </c>
      <c r="D6" s="2">
        <v>0</v>
      </c>
      <c r="E6" s="2"/>
      <c r="F6" s="2">
        <f t="shared" si="0"/>
        <v>0</v>
      </c>
    </row>
    <row r="7" spans="1:6" x14ac:dyDescent="0.25">
      <c r="A7" s="1">
        <v>3200</v>
      </c>
      <c r="B7" t="s">
        <v>17</v>
      </c>
      <c r="C7" s="2">
        <v>0</v>
      </c>
      <c r="D7" s="2">
        <v>0</v>
      </c>
      <c r="E7" s="2"/>
      <c r="F7" s="2">
        <f t="shared" si="0"/>
        <v>0</v>
      </c>
    </row>
    <row r="8" spans="1:6" x14ac:dyDescent="0.25">
      <c r="A8" s="1">
        <v>3201</v>
      </c>
      <c r="B8" t="s">
        <v>18</v>
      </c>
      <c r="C8" s="2">
        <v>0</v>
      </c>
      <c r="D8" s="2">
        <v>0</v>
      </c>
      <c r="E8" s="2"/>
      <c r="F8" s="2">
        <f t="shared" si="0"/>
        <v>0</v>
      </c>
    </row>
    <row r="9" spans="1:6" x14ac:dyDescent="0.25">
      <c r="A9" s="1">
        <v>3202</v>
      </c>
      <c r="B9" t="s">
        <v>4</v>
      </c>
      <c r="C9" s="2">
        <v>0</v>
      </c>
      <c r="D9" s="2">
        <v>0</v>
      </c>
      <c r="E9" s="2"/>
      <c r="F9" s="2">
        <f t="shared" si="0"/>
        <v>0</v>
      </c>
    </row>
    <row r="10" spans="1:6" x14ac:dyDescent="0.25">
      <c r="A10" s="1">
        <v>3203</v>
      </c>
      <c r="B10" t="s">
        <v>19</v>
      </c>
      <c r="C10" s="2">
        <v>0</v>
      </c>
      <c r="D10" s="2">
        <v>0</v>
      </c>
      <c r="E10" s="2"/>
      <c r="F10" s="2">
        <f t="shared" si="0"/>
        <v>0</v>
      </c>
    </row>
    <row r="11" spans="1:6" x14ac:dyDescent="0.25">
      <c r="A11" s="1">
        <v>3445</v>
      </c>
      <c r="B11" t="s">
        <v>20</v>
      </c>
      <c r="C11" s="2">
        <v>0</v>
      </c>
      <c r="D11" s="2">
        <v>0</v>
      </c>
      <c r="E11" s="2"/>
      <c r="F11" s="2">
        <f t="shared" si="0"/>
        <v>0</v>
      </c>
    </row>
    <row r="12" spans="1:6" x14ac:dyDescent="0.25">
      <c r="A12" s="1">
        <v>3620</v>
      </c>
      <c r="B12" t="s">
        <v>21</v>
      </c>
      <c r="C12" s="2">
        <v>0</v>
      </c>
      <c r="D12" s="2">
        <v>0</v>
      </c>
      <c r="E12" s="2"/>
      <c r="F12" s="2">
        <f t="shared" si="0"/>
        <v>0</v>
      </c>
    </row>
    <row r="13" spans="1:6" x14ac:dyDescent="0.25">
      <c r="A13" s="1">
        <v>3900</v>
      </c>
      <c r="B13" t="s">
        <v>22</v>
      </c>
      <c r="C13" s="2">
        <v>-25000</v>
      </c>
      <c r="D13" s="2">
        <v>0</v>
      </c>
      <c r="E13" s="2"/>
      <c r="F13" s="2">
        <f t="shared" si="0"/>
        <v>25000</v>
      </c>
    </row>
    <row r="14" spans="1:6" ht="15.75" thickBot="1" x14ac:dyDescent="0.3">
      <c r="A14" s="1">
        <v>3950</v>
      </c>
      <c r="B14" t="s">
        <v>23</v>
      </c>
      <c r="C14" s="2">
        <v>0</v>
      </c>
      <c r="D14" s="2">
        <v>0</v>
      </c>
      <c r="E14" s="2"/>
      <c r="F14" s="2">
        <f t="shared" si="0"/>
        <v>0</v>
      </c>
    </row>
    <row r="15" spans="1:6" ht="16.5" thickBot="1" x14ac:dyDescent="0.3">
      <c r="A15" s="5" t="s">
        <v>2</v>
      </c>
      <c r="B15" s="14"/>
      <c r="C15" s="7">
        <f>SUM(C4:C14)</f>
        <v>-61442</v>
      </c>
      <c r="D15" s="7">
        <f>SUM(D4:D14)</f>
        <v>-150101.5</v>
      </c>
      <c r="E15" s="15"/>
      <c r="F15" s="8">
        <f>E15-C15</f>
        <v>61442</v>
      </c>
    </row>
    <row r="16" spans="1:6" x14ac:dyDescent="0.25">
      <c r="A16" s="1">
        <v>4000</v>
      </c>
      <c r="B16" s="16" t="s">
        <v>25</v>
      </c>
      <c r="C16" s="2">
        <v>13750</v>
      </c>
      <c r="D16" s="2">
        <v>0</v>
      </c>
      <c r="E16" s="2"/>
      <c r="F16" s="2">
        <f t="shared" si="0"/>
        <v>-13750</v>
      </c>
    </row>
    <row r="17" spans="1:10" x14ac:dyDescent="0.25">
      <c r="A17" s="1">
        <v>4010</v>
      </c>
      <c r="B17" s="16" t="s">
        <v>26</v>
      </c>
      <c r="C17" s="2">
        <v>0</v>
      </c>
      <c r="D17" s="2">
        <v>558</v>
      </c>
      <c r="E17" s="2"/>
      <c r="F17" s="2">
        <f t="shared" si="0"/>
        <v>0</v>
      </c>
    </row>
    <row r="18" spans="1:10" x14ac:dyDescent="0.25">
      <c r="A18" s="1">
        <v>4020</v>
      </c>
      <c r="B18" s="16" t="s">
        <v>27</v>
      </c>
      <c r="C18" s="2">
        <v>8655.5</v>
      </c>
      <c r="D18" s="2">
        <v>54697.85</v>
      </c>
      <c r="E18" s="2"/>
      <c r="F18" s="2">
        <f t="shared" si="0"/>
        <v>-8655.5</v>
      </c>
    </row>
    <row r="19" spans="1:10" ht="15.75" thickBot="1" x14ac:dyDescent="0.3">
      <c r="A19" s="1">
        <v>4030</v>
      </c>
      <c r="B19" s="16" t="s">
        <v>28</v>
      </c>
      <c r="C19" s="2">
        <v>0</v>
      </c>
      <c r="D19" s="2">
        <v>0</v>
      </c>
      <c r="E19" s="2"/>
      <c r="F19" s="2">
        <f t="shared" si="0"/>
        <v>0</v>
      </c>
    </row>
    <row r="20" spans="1:10" ht="16.5" thickBot="1" x14ac:dyDescent="0.3">
      <c r="A20" s="5" t="s">
        <v>24</v>
      </c>
      <c r="B20" s="6"/>
      <c r="C20" s="7">
        <f>SUM(C16:C19)</f>
        <v>22405.5</v>
      </c>
      <c r="D20" s="7">
        <f>SUM(D16:D19)</f>
        <v>55255.85</v>
      </c>
      <c r="E20" s="7">
        <f>SUM(E4:E19)</f>
        <v>0</v>
      </c>
      <c r="F20" s="8">
        <f>E20-C20</f>
        <v>-22405.5</v>
      </c>
    </row>
    <row r="21" spans="1:10" x14ac:dyDescent="0.25">
      <c r="A21" s="1">
        <v>5000</v>
      </c>
      <c r="B21" t="s">
        <v>5</v>
      </c>
      <c r="C21" s="18">
        <v>0</v>
      </c>
      <c r="D21" s="18">
        <v>0</v>
      </c>
      <c r="E21" s="18"/>
      <c r="F21" s="3">
        <f t="shared" si="0"/>
        <v>0</v>
      </c>
    </row>
    <row r="22" spans="1:10" ht="15.75" thickBot="1" x14ac:dyDescent="0.3">
      <c r="A22" s="17">
        <v>5910</v>
      </c>
      <c r="B22" t="s">
        <v>29</v>
      </c>
      <c r="C22" s="2">
        <v>0</v>
      </c>
      <c r="D22" s="2">
        <v>0</v>
      </c>
      <c r="E22" s="2"/>
      <c r="F22" s="3">
        <f t="shared" si="0"/>
        <v>0</v>
      </c>
    </row>
    <row r="23" spans="1:10" ht="16.5" thickBot="1" x14ac:dyDescent="0.3">
      <c r="A23" s="5" t="s">
        <v>6</v>
      </c>
      <c r="B23" s="6"/>
      <c r="C23" s="7">
        <f>SUM(C21:C22)</f>
        <v>0</v>
      </c>
      <c r="D23" s="7">
        <f>SUM(D21:D22)</f>
        <v>0</v>
      </c>
      <c r="E23" s="7">
        <f t="shared" ref="E23" si="1">SUM(E22)</f>
        <v>0</v>
      </c>
      <c r="F23" s="8">
        <f>C23-E23</f>
        <v>0</v>
      </c>
    </row>
    <row r="24" spans="1:10" x14ac:dyDescent="0.25">
      <c r="A24" s="1">
        <v>6100</v>
      </c>
      <c r="B24" t="s">
        <v>30</v>
      </c>
      <c r="C24" s="2">
        <v>0</v>
      </c>
      <c r="D24" s="2">
        <v>0</v>
      </c>
      <c r="E24" s="2"/>
      <c r="F24" s="3">
        <f t="shared" si="0"/>
        <v>0</v>
      </c>
    </row>
    <row r="25" spans="1:10" x14ac:dyDescent="0.25">
      <c r="A25" s="1">
        <v>6320</v>
      </c>
      <c r="B25" t="s">
        <v>31</v>
      </c>
      <c r="C25" s="2">
        <v>0</v>
      </c>
      <c r="D25" s="2">
        <v>0</v>
      </c>
      <c r="E25" s="2"/>
      <c r="F25" s="3">
        <f t="shared" si="0"/>
        <v>0</v>
      </c>
    </row>
    <row r="26" spans="1:10" x14ac:dyDescent="0.25">
      <c r="A26" s="1">
        <v>6321</v>
      </c>
      <c r="B26" t="s">
        <v>32</v>
      </c>
      <c r="C26" s="2">
        <v>0</v>
      </c>
      <c r="D26" s="2">
        <v>0</v>
      </c>
      <c r="E26" s="2"/>
      <c r="F26" s="3">
        <f t="shared" si="0"/>
        <v>0</v>
      </c>
    </row>
    <row r="27" spans="1:10" x14ac:dyDescent="0.25">
      <c r="A27" s="1">
        <v>6340</v>
      </c>
      <c r="B27" t="s">
        <v>33</v>
      </c>
      <c r="C27" s="2">
        <v>0</v>
      </c>
      <c r="D27" s="2">
        <v>0</v>
      </c>
      <c r="E27" s="2"/>
      <c r="F27" s="3">
        <f t="shared" si="0"/>
        <v>0</v>
      </c>
    </row>
    <row r="28" spans="1:10" x14ac:dyDescent="0.25">
      <c r="A28" s="1">
        <v>6360</v>
      </c>
      <c r="B28" t="s">
        <v>34</v>
      </c>
      <c r="C28" s="2">
        <v>0</v>
      </c>
      <c r="D28" s="2">
        <v>0</v>
      </c>
      <c r="E28" s="2"/>
      <c r="F28" s="3">
        <f t="shared" si="0"/>
        <v>0</v>
      </c>
    </row>
    <row r="29" spans="1:10" x14ac:dyDescent="0.25">
      <c r="A29" s="1">
        <v>6400</v>
      </c>
      <c r="B29" t="s">
        <v>35</v>
      </c>
      <c r="C29" s="2">
        <v>0</v>
      </c>
      <c r="D29" s="2">
        <v>0</v>
      </c>
      <c r="E29" s="2"/>
      <c r="F29" s="3">
        <f t="shared" si="0"/>
        <v>0</v>
      </c>
    </row>
    <row r="30" spans="1:10" x14ac:dyDescent="0.25">
      <c r="A30" s="1">
        <v>6500</v>
      </c>
      <c r="B30" t="s">
        <v>36</v>
      </c>
      <c r="C30" s="2">
        <v>0</v>
      </c>
      <c r="D30" s="2">
        <v>0</v>
      </c>
      <c r="E30" s="2"/>
      <c r="F30" s="3">
        <f t="shared" si="0"/>
        <v>0</v>
      </c>
    </row>
    <row r="31" spans="1:10" x14ac:dyDescent="0.25">
      <c r="A31" s="1">
        <v>6530</v>
      </c>
      <c r="B31" t="s">
        <v>37</v>
      </c>
      <c r="C31" s="2">
        <v>0</v>
      </c>
      <c r="D31" s="2">
        <v>0</v>
      </c>
      <c r="E31" s="2"/>
      <c r="F31" s="3">
        <f t="shared" si="0"/>
        <v>0</v>
      </c>
      <c r="J31" s="2"/>
    </row>
    <row r="32" spans="1:10" x14ac:dyDescent="0.25">
      <c r="A32" s="1">
        <v>6540</v>
      </c>
      <c r="B32" t="s">
        <v>38</v>
      </c>
      <c r="C32" s="2">
        <v>0</v>
      </c>
      <c r="D32" s="2">
        <v>0</v>
      </c>
      <c r="E32" s="2"/>
      <c r="F32" s="3">
        <f t="shared" si="0"/>
        <v>0</v>
      </c>
      <c r="J32" s="2"/>
    </row>
    <row r="33" spans="1:10" x14ac:dyDescent="0.25">
      <c r="A33" s="1">
        <v>6550</v>
      </c>
      <c r="B33" t="s">
        <v>39</v>
      </c>
      <c r="C33" s="2">
        <v>0</v>
      </c>
      <c r="D33" s="2">
        <v>0</v>
      </c>
      <c r="E33" s="2"/>
      <c r="F33" s="3">
        <f t="shared" si="0"/>
        <v>0</v>
      </c>
      <c r="J33" s="2"/>
    </row>
    <row r="34" spans="1:10" x14ac:dyDescent="0.25">
      <c r="A34" s="1">
        <v>6552</v>
      </c>
      <c r="B34" t="s">
        <v>40</v>
      </c>
      <c r="C34" s="2">
        <v>0</v>
      </c>
      <c r="D34" s="2">
        <v>0</v>
      </c>
      <c r="E34" s="2"/>
      <c r="F34" s="3">
        <f t="shared" si="0"/>
        <v>0</v>
      </c>
    </row>
    <row r="35" spans="1:10" x14ac:dyDescent="0.25">
      <c r="A35" s="1">
        <v>6590</v>
      </c>
      <c r="B35" t="s">
        <v>41</v>
      </c>
      <c r="C35" s="2">
        <v>0</v>
      </c>
      <c r="D35" s="2">
        <v>0</v>
      </c>
      <c r="E35" s="2"/>
      <c r="F35" s="3">
        <f t="shared" si="0"/>
        <v>0</v>
      </c>
    </row>
    <row r="36" spans="1:10" x14ac:dyDescent="0.25">
      <c r="A36" s="1">
        <v>6600</v>
      </c>
      <c r="B36" t="s">
        <v>42</v>
      </c>
      <c r="C36" s="2">
        <v>0</v>
      </c>
      <c r="D36" s="2">
        <v>0</v>
      </c>
      <c r="E36" s="2"/>
      <c r="F36" s="3">
        <f t="shared" si="0"/>
        <v>0</v>
      </c>
    </row>
    <row r="37" spans="1:10" x14ac:dyDescent="0.25">
      <c r="A37" s="1">
        <v>6620</v>
      </c>
      <c r="B37" t="s">
        <v>43</v>
      </c>
      <c r="C37" s="2">
        <v>0</v>
      </c>
      <c r="D37" s="2">
        <v>749</v>
      </c>
      <c r="E37" s="2"/>
      <c r="F37" s="3">
        <f t="shared" si="0"/>
        <v>0</v>
      </c>
    </row>
    <row r="38" spans="1:10" x14ac:dyDescent="0.25">
      <c r="A38" s="1">
        <v>6690</v>
      </c>
      <c r="B38" t="s">
        <v>44</v>
      </c>
      <c r="C38" s="2">
        <v>0</v>
      </c>
      <c r="D38" s="2">
        <v>0</v>
      </c>
      <c r="F38" s="3">
        <f t="shared" si="0"/>
        <v>0</v>
      </c>
    </row>
    <row r="39" spans="1:10" x14ac:dyDescent="0.25">
      <c r="A39" s="1">
        <v>6705</v>
      </c>
      <c r="B39" t="s">
        <v>45</v>
      </c>
      <c r="C39" s="2">
        <v>0</v>
      </c>
      <c r="D39" s="2">
        <v>0</v>
      </c>
      <c r="E39" s="2"/>
      <c r="F39" s="3">
        <f t="shared" si="0"/>
        <v>0</v>
      </c>
    </row>
    <row r="40" spans="1:10" x14ac:dyDescent="0.25">
      <c r="A40" s="1">
        <v>6790</v>
      </c>
      <c r="B40" t="s">
        <v>46</v>
      </c>
      <c r="C40" s="2">
        <v>15000</v>
      </c>
      <c r="D40" s="2">
        <v>0</v>
      </c>
      <c r="E40" s="2"/>
      <c r="F40" s="3">
        <f t="shared" si="0"/>
        <v>-15000</v>
      </c>
    </row>
    <row r="41" spans="1:10" x14ac:dyDescent="0.25">
      <c r="A41" s="1">
        <v>6800</v>
      </c>
      <c r="B41" t="s">
        <v>47</v>
      </c>
      <c r="C41" s="2">
        <v>0</v>
      </c>
      <c r="D41" s="2">
        <v>0</v>
      </c>
      <c r="E41" s="2"/>
      <c r="F41" s="3">
        <f t="shared" si="0"/>
        <v>0</v>
      </c>
    </row>
    <row r="42" spans="1:10" x14ac:dyDescent="0.25">
      <c r="A42" s="1">
        <v>6810</v>
      </c>
      <c r="B42" t="s">
        <v>48</v>
      </c>
      <c r="C42" s="2">
        <v>0</v>
      </c>
      <c r="D42" s="2">
        <v>0</v>
      </c>
      <c r="E42" s="2"/>
      <c r="F42" s="3">
        <f t="shared" si="0"/>
        <v>0</v>
      </c>
    </row>
    <row r="43" spans="1:10" x14ac:dyDescent="0.25">
      <c r="A43" s="1">
        <v>6840</v>
      </c>
      <c r="B43" t="s">
        <v>49</v>
      </c>
      <c r="C43" s="2">
        <v>0</v>
      </c>
      <c r="D43" s="2">
        <v>0</v>
      </c>
      <c r="E43" s="2"/>
      <c r="F43" s="3">
        <f t="shared" si="0"/>
        <v>0</v>
      </c>
    </row>
    <row r="44" spans="1:10" x14ac:dyDescent="0.25">
      <c r="A44" s="1">
        <v>6860</v>
      </c>
      <c r="B44" t="s">
        <v>50</v>
      </c>
      <c r="C44" s="2">
        <v>0</v>
      </c>
      <c r="D44" s="2">
        <v>0</v>
      </c>
      <c r="E44" s="2"/>
      <c r="F44" s="3">
        <f t="shared" si="0"/>
        <v>0</v>
      </c>
    </row>
    <row r="45" spans="1:10" x14ac:dyDescent="0.25">
      <c r="A45" s="1">
        <v>6890</v>
      </c>
      <c r="B45" t="s">
        <v>51</v>
      </c>
      <c r="C45" s="2">
        <v>0</v>
      </c>
      <c r="D45" s="2">
        <v>0</v>
      </c>
      <c r="E45" s="2"/>
      <c r="F45" s="3">
        <f t="shared" si="0"/>
        <v>0</v>
      </c>
    </row>
    <row r="46" spans="1:10" x14ac:dyDescent="0.25">
      <c r="A46" s="1">
        <v>6907</v>
      </c>
      <c r="B46" t="s">
        <v>52</v>
      </c>
      <c r="C46" s="2">
        <v>0</v>
      </c>
      <c r="D46" s="2">
        <v>0</v>
      </c>
      <c r="E46" s="2"/>
      <c r="F46" s="3">
        <f t="shared" si="0"/>
        <v>0</v>
      </c>
    </row>
    <row r="47" spans="1:10" x14ac:dyDescent="0.25">
      <c r="A47" s="1">
        <v>7000</v>
      </c>
      <c r="B47" t="s">
        <v>53</v>
      </c>
      <c r="C47" s="2">
        <v>0</v>
      </c>
      <c r="D47" s="2">
        <v>0</v>
      </c>
      <c r="E47" s="2"/>
      <c r="F47" s="3">
        <f t="shared" si="0"/>
        <v>0</v>
      </c>
    </row>
    <row r="48" spans="1:10" x14ac:dyDescent="0.25">
      <c r="A48" s="1">
        <v>7100</v>
      </c>
      <c r="B48" t="s">
        <v>54</v>
      </c>
      <c r="C48" s="2">
        <v>0</v>
      </c>
      <c r="D48" s="2">
        <v>0</v>
      </c>
      <c r="E48" s="2"/>
      <c r="F48" s="3">
        <f t="shared" si="0"/>
        <v>0</v>
      </c>
    </row>
    <row r="49" spans="1:6" x14ac:dyDescent="0.25">
      <c r="A49" s="1">
        <v>7140</v>
      </c>
      <c r="B49" t="s">
        <v>55</v>
      </c>
      <c r="C49" s="2">
        <v>13534.8</v>
      </c>
      <c r="D49" s="2">
        <v>1467.06</v>
      </c>
      <c r="E49" s="2"/>
      <c r="F49" s="3">
        <f t="shared" si="0"/>
        <v>-13534.8</v>
      </c>
    </row>
    <row r="50" spans="1:6" x14ac:dyDescent="0.25">
      <c r="A50" s="1">
        <v>7320</v>
      </c>
      <c r="B50" t="s">
        <v>56</v>
      </c>
      <c r="C50" s="2">
        <v>0</v>
      </c>
      <c r="D50" s="2">
        <v>0</v>
      </c>
      <c r="E50" s="2"/>
      <c r="F50" s="3">
        <f t="shared" si="0"/>
        <v>0</v>
      </c>
    </row>
    <row r="51" spans="1:6" x14ac:dyDescent="0.25">
      <c r="A51" s="1">
        <v>741</v>
      </c>
      <c r="B51" t="s">
        <v>57</v>
      </c>
      <c r="C51" s="2">
        <v>0</v>
      </c>
      <c r="D51" s="2">
        <v>0</v>
      </c>
      <c r="E51" s="2"/>
      <c r="F51" s="3">
        <f t="shared" si="0"/>
        <v>0</v>
      </c>
    </row>
    <row r="52" spans="1:6" x14ac:dyDescent="0.25">
      <c r="A52" s="1">
        <v>7430</v>
      </c>
      <c r="B52" t="s">
        <v>8</v>
      </c>
      <c r="C52" s="2">
        <v>0</v>
      </c>
      <c r="D52" s="2">
        <v>0</v>
      </c>
      <c r="E52" s="2"/>
      <c r="F52" s="3">
        <f t="shared" si="0"/>
        <v>0</v>
      </c>
    </row>
    <row r="53" spans="1:6" x14ac:dyDescent="0.25">
      <c r="A53" s="1">
        <v>7500</v>
      </c>
      <c r="B53" t="s">
        <v>58</v>
      </c>
      <c r="C53" s="2">
        <v>0</v>
      </c>
      <c r="D53" s="2">
        <v>0</v>
      </c>
      <c r="E53" s="2"/>
      <c r="F53" s="3">
        <f t="shared" si="0"/>
        <v>0</v>
      </c>
    </row>
    <row r="54" spans="1:6" x14ac:dyDescent="0.25">
      <c r="A54" s="1">
        <v>7740</v>
      </c>
      <c r="B54" t="s">
        <v>59</v>
      </c>
      <c r="C54" s="2">
        <v>0</v>
      </c>
      <c r="D54" s="2">
        <v>0</v>
      </c>
      <c r="E54" s="2"/>
      <c r="F54" s="3">
        <f t="shared" si="0"/>
        <v>0</v>
      </c>
    </row>
    <row r="55" spans="1:6" x14ac:dyDescent="0.25">
      <c r="A55" s="1">
        <v>7770</v>
      </c>
      <c r="B55" t="s">
        <v>9</v>
      </c>
      <c r="C55" s="2">
        <v>0</v>
      </c>
      <c r="D55" s="2">
        <v>0</v>
      </c>
      <c r="E55" s="2"/>
      <c r="F55" s="3">
        <f t="shared" si="0"/>
        <v>0</v>
      </c>
    </row>
    <row r="56" spans="1:6" x14ac:dyDescent="0.25">
      <c r="A56" s="1">
        <v>7790</v>
      </c>
      <c r="B56" t="s">
        <v>60</v>
      </c>
      <c r="C56" s="2">
        <v>0</v>
      </c>
      <c r="D56" s="2">
        <v>20000</v>
      </c>
      <c r="E56" s="2"/>
      <c r="F56" s="3">
        <f t="shared" si="0"/>
        <v>0</v>
      </c>
    </row>
    <row r="57" spans="1:6" ht="15.75" thickBot="1" x14ac:dyDescent="0.3">
      <c r="A57" s="1">
        <v>7831</v>
      </c>
      <c r="B57" t="s">
        <v>61</v>
      </c>
      <c r="C57" s="2">
        <v>0</v>
      </c>
      <c r="D57" s="2">
        <v>0</v>
      </c>
      <c r="E57" s="2"/>
      <c r="F57" s="3">
        <f t="shared" si="0"/>
        <v>0</v>
      </c>
    </row>
    <row r="58" spans="1:6" ht="16.5" thickBot="1" x14ac:dyDescent="0.3">
      <c r="A58" s="9" t="s">
        <v>7</v>
      </c>
      <c r="B58" s="6"/>
      <c r="C58" s="7">
        <f>SUM(C24:C57)</f>
        <v>28534.799999999999</v>
      </c>
      <c r="D58" s="7">
        <f>SUM(D24:D57)</f>
        <v>22216.06</v>
      </c>
      <c r="E58" s="7">
        <f>SUM(E24:E57)</f>
        <v>0</v>
      </c>
      <c r="F58" s="8">
        <f t="shared" si="0"/>
        <v>-28534.799999999999</v>
      </c>
    </row>
    <row r="59" spans="1:6" x14ac:dyDescent="0.25">
      <c r="A59" s="1">
        <v>8040</v>
      </c>
      <c r="B59" t="s">
        <v>10</v>
      </c>
      <c r="C59" s="2">
        <v>0</v>
      </c>
      <c r="D59" s="2">
        <v>0</v>
      </c>
      <c r="E59" s="2"/>
      <c r="F59" s="3">
        <f t="shared" si="0"/>
        <v>0</v>
      </c>
    </row>
    <row r="60" spans="1:6" x14ac:dyDescent="0.25">
      <c r="A60" s="1">
        <v>8050</v>
      </c>
      <c r="B60" t="s">
        <v>62</v>
      </c>
      <c r="C60" s="2">
        <v>0</v>
      </c>
      <c r="D60" s="2">
        <v>0</v>
      </c>
      <c r="E60" s="2"/>
      <c r="F60" s="3">
        <f t="shared" si="0"/>
        <v>0</v>
      </c>
    </row>
    <row r="61" spans="1:6" ht="15.75" thickBot="1" x14ac:dyDescent="0.3">
      <c r="A61" s="1">
        <v>8155</v>
      </c>
      <c r="B61" t="s">
        <v>63</v>
      </c>
      <c r="C61" s="2">
        <v>0</v>
      </c>
      <c r="D61" s="2">
        <v>0</v>
      </c>
      <c r="E61" s="2"/>
      <c r="F61" s="3">
        <f t="shared" si="0"/>
        <v>0</v>
      </c>
    </row>
    <row r="62" spans="1:6" ht="16.5" thickBot="1" x14ac:dyDescent="0.3">
      <c r="A62" s="9" t="s">
        <v>11</v>
      </c>
      <c r="B62" s="7"/>
      <c r="C62" s="7">
        <f>SUM(C59:C61)</f>
        <v>0</v>
      </c>
      <c r="D62" s="7">
        <f>SUM(D59:D61)</f>
        <v>0</v>
      </c>
      <c r="E62" s="7">
        <f>SUM(E59:E61)</f>
        <v>0</v>
      </c>
      <c r="F62" s="8">
        <f>SUM(F59:F61)</f>
        <v>0</v>
      </c>
    </row>
    <row r="63" spans="1:6" ht="15.75" thickBot="1" x14ac:dyDescent="0.3"/>
    <row r="64" spans="1:6" ht="19.5" thickBot="1" x14ac:dyDescent="0.35">
      <c r="A64" s="10" t="s">
        <v>12</v>
      </c>
      <c r="B64" s="11"/>
      <c r="C64" s="12">
        <f>C15+C20+C23+C58+C62</f>
        <v>-10501.7</v>
      </c>
      <c r="D64" s="12">
        <f>D15+D20+D23+D58+D62</f>
        <v>-72629.59</v>
      </c>
      <c r="E64" s="12">
        <f t="shared" ref="E64:F64" si="2">E20+E23+E58+E62</f>
        <v>0</v>
      </c>
      <c r="F64" s="13">
        <f t="shared" si="2"/>
        <v>-50940.3</v>
      </c>
    </row>
  </sheetData>
  <mergeCells count="1">
    <mergeCell ref="A1:F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Totalt</vt:lpstr>
      <vt:lpstr>Hoverforeningen </vt:lpstr>
      <vt:lpstr>Vinteropplag</vt:lpstr>
      <vt:lpstr>Barn og Ungdom </vt:lpstr>
      <vt:lpstr>Kran</vt:lpstr>
      <vt:lpstr>Brygge</vt:lpstr>
      <vt:lpstr>Bedriftsseilasen </vt:lpstr>
      <vt:lpstr>Tow Star </vt:lpstr>
      <vt:lpstr>Andre arr.</vt:lpstr>
      <vt:lpstr>Hus </vt:lpstr>
      <vt:lpstr>Båter</vt:lpstr>
      <vt:lpstr>Tur &amp; hav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Dahlstrøm</dc:creator>
  <cp:lastModifiedBy>Eileen Dahlstrøm</cp:lastModifiedBy>
  <cp:lastPrinted>2016-11-08T08:40:07Z</cp:lastPrinted>
  <dcterms:created xsi:type="dcterms:W3CDTF">2016-11-08T07:06:24Z</dcterms:created>
  <dcterms:modified xsi:type="dcterms:W3CDTF">2017-01-31T05:52:31Z</dcterms:modified>
</cp:coreProperties>
</file>